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120" windowHeight="7830" activeTab="5"/>
  </bookViews>
  <sheets>
    <sheet name="แบบผ 02 ย 1" sheetId="13" r:id="rId1"/>
    <sheet name="แบบผ 02 ย 2 " sheetId="19" r:id="rId2"/>
    <sheet name="แบบผ 02 ย 3" sheetId="20" r:id="rId3"/>
    <sheet name="แบบผ 02 ย 4" sheetId="18" r:id="rId4"/>
    <sheet name="แบบผ 02-1" sheetId="28" r:id="rId5"/>
    <sheet name="แบบ ผ 01" sheetId="11" r:id="rId6"/>
    <sheet name="แบบผ 03" sheetId="23" r:id="rId7"/>
    <sheet name="สรุปจำนวนเงิน" sheetId="17" r:id="rId8"/>
  </sheets>
  <definedNames>
    <definedName name="_xlnm.Print_Area" localSheetId="5">'แบบ ผ 01'!$A$1:$O$77</definedName>
    <definedName name="_xlnm.Print_Area" localSheetId="0">'แบบผ 02 ย 1'!$A$1:$V$273</definedName>
    <definedName name="_xlnm.Print_Area" localSheetId="1">'แบบผ 02 ย 2 '!$A$1:$M$352</definedName>
    <definedName name="_xlnm.Print_Area" localSheetId="2">'แบบผ 02 ย 3'!$A$1:$M$799</definedName>
    <definedName name="_xlnm.Print_Area" localSheetId="3">'แบบผ 02 ย 4'!$A$1:$N$79</definedName>
    <definedName name="_xlnm.Print_Area" localSheetId="4">'แบบผ 02-1'!$A$1:$V$75</definedName>
    <definedName name="_xlnm.Print_Area" localSheetId="6">'แบบผ 03'!$A$1:$P$369</definedName>
    <definedName name="_xlnm.Print_Area" localSheetId="7">สรุปจำนวนเงิน!$A$1:$V$100</definedName>
  </definedNames>
  <calcPr calcId="144525"/>
</workbook>
</file>

<file path=xl/calcChain.xml><?xml version="1.0" encoding="utf-8"?>
<calcChain xmlns="http://schemas.openxmlformats.org/spreadsheetml/2006/main">
  <c r="K66" i="11" l="1"/>
  <c r="K67" i="11" s="1"/>
  <c r="J67" i="11"/>
  <c r="J66" i="11"/>
  <c r="K51" i="11"/>
  <c r="J51" i="11"/>
  <c r="K34" i="11"/>
  <c r="K17" i="11"/>
  <c r="J34" i="11"/>
  <c r="J17" i="11"/>
  <c r="K44" i="11" l="1"/>
  <c r="I44" i="11"/>
  <c r="G44" i="11"/>
  <c r="E44" i="11"/>
  <c r="C44" i="11"/>
  <c r="K24" i="11"/>
  <c r="I24" i="11"/>
  <c r="G24" i="11"/>
  <c r="E24" i="11"/>
  <c r="C24" i="11"/>
  <c r="K23" i="11"/>
  <c r="I23" i="11"/>
  <c r="G23" i="11"/>
  <c r="E23" i="11"/>
  <c r="C23" i="11"/>
  <c r="K20" i="11"/>
  <c r="L20" i="11"/>
  <c r="I20" i="11"/>
  <c r="G20" i="11"/>
  <c r="E20" i="11"/>
  <c r="C20" i="11"/>
  <c r="K19" i="11"/>
  <c r="I19" i="11"/>
  <c r="G19" i="11"/>
  <c r="E19" i="11"/>
  <c r="C19" i="11"/>
  <c r="K11" i="11"/>
  <c r="I11" i="11"/>
  <c r="G11" i="11"/>
  <c r="E11" i="11"/>
  <c r="C11" i="11"/>
  <c r="K10" i="11"/>
  <c r="I10" i="11"/>
  <c r="G10" i="11"/>
  <c r="E10" i="11"/>
  <c r="C10" i="11"/>
  <c r="G66" i="28" l="1"/>
  <c r="M44" i="11" l="1"/>
  <c r="L44" i="11"/>
  <c r="K45" i="11"/>
  <c r="M19" i="11" l="1"/>
  <c r="L19" i="11"/>
  <c r="M24" i="11"/>
  <c r="L24" i="11"/>
  <c r="M23" i="11"/>
  <c r="L23" i="11"/>
  <c r="M22" i="11"/>
  <c r="L22" i="11"/>
  <c r="M20" i="11"/>
  <c r="M54" i="11" l="1"/>
  <c r="K54" i="11"/>
  <c r="I54" i="11"/>
  <c r="G54" i="11"/>
  <c r="E54" i="11"/>
  <c r="C54" i="11"/>
  <c r="M21" i="11"/>
  <c r="L21" i="11"/>
  <c r="L54" i="11"/>
  <c r="M45" i="11"/>
  <c r="L45" i="11"/>
  <c r="I45" i="11"/>
  <c r="G45" i="11"/>
  <c r="E45" i="11"/>
  <c r="C45" i="11"/>
  <c r="M11" i="11"/>
  <c r="L11" i="11"/>
  <c r="L17" i="11" s="1"/>
  <c r="M10" i="11"/>
  <c r="L10" i="11"/>
  <c r="M66" i="11" l="1"/>
  <c r="C93" i="17"/>
  <c r="B61" i="17"/>
  <c r="U44" i="17"/>
  <c r="E40" i="17"/>
  <c r="I28" i="17"/>
  <c r="G23" i="17"/>
  <c r="L20" i="17"/>
  <c r="P18" i="17"/>
  <c r="O18" i="17"/>
  <c r="N18" i="17"/>
  <c r="M18" i="17"/>
  <c r="F12" i="17"/>
  <c r="S11" i="17"/>
  <c r="R11" i="17"/>
  <c r="Q11" i="17"/>
  <c r="J11" i="17"/>
  <c r="H11" i="17"/>
  <c r="K9" i="17"/>
  <c r="D9" i="17"/>
  <c r="B4" i="17"/>
  <c r="L66" i="11"/>
  <c r="I66" i="11"/>
  <c r="H66" i="11"/>
  <c r="G66" i="11"/>
  <c r="F66" i="11"/>
  <c r="E66" i="11"/>
  <c r="D66" i="11"/>
  <c r="C66" i="11"/>
  <c r="B66" i="11"/>
  <c r="I51" i="11"/>
  <c r="H51" i="11"/>
  <c r="G51" i="11"/>
  <c r="F51" i="11"/>
  <c r="E51" i="11"/>
  <c r="D51" i="11"/>
  <c r="C51" i="11"/>
  <c r="B51" i="11"/>
  <c r="M46" i="11"/>
  <c r="L46" i="11"/>
  <c r="I34" i="11"/>
  <c r="H34" i="11"/>
  <c r="G34" i="11"/>
  <c r="F34" i="11"/>
  <c r="E34" i="11"/>
  <c r="D34" i="11"/>
  <c r="C34" i="11"/>
  <c r="B34" i="11"/>
  <c r="I17" i="11"/>
  <c r="H17" i="11"/>
  <c r="G17" i="11"/>
  <c r="F17" i="11"/>
  <c r="E17" i="11"/>
  <c r="D17" i="11"/>
  <c r="C17" i="11"/>
  <c r="B17" i="11"/>
  <c r="H67" i="11" l="1"/>
  <c r="I67" i="11"/>
  <c r="M34" i="11"/>
  <c r="L34" i="11"/>
  <c r="E67" i="11"/>
  <c r="D67" i="11"/>
  <c r="C67" i="11"/>
  <c r="B67" i="11"/>
  <c r="L51" i="11"/>
  <c r="F67" i="11"/>
  <c r="G67" i="11"/>
  <c r="M51" i="11"/>
  <c r="M17" i="11"/>
  <c r="L67" i="11" l="1"/>
  <c r="M67" i="11"/>
</calcChain>
</file>

<file path=xl/sharedStrings.xml><?xml version="1.0" encoding="utf-8"?>
<sst xmlns="http://schemas.openxmlformats.org/spreadsheetml/2006/main" count="5792" uniqueCount="1730">
  <si>
    <t>รวมทั้งสิ้น</t>
  </si>
  <si>
    <t>ชุมชนบัวงาม</t>
  </si>
  <si>
    <t>(บาท)</t>
  </si>
  <si>
    <t>โครงการ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</si>
  <si>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</si>
  <si>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</si>
  <si>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</si>
  <si>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</si>
  <si>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(ผลผลิตของโครงการ)</t>
  </si>
  <si>
    <t>สำนักปลัด</t>
  </si>
  <si>
    <t>ยาเสพติด</t>
  </si>
  <si>
    <t>กองช่าง</t>
  </si>
  <si>
    <t>เทศบาลตำบลบุณฑริก</t>
  </si>
  <si>
    <t>ยุทธศาสตร์</t>
  </si>
  <si>
    <t>จำนวน</t>
  </si>
  <si>
    <t>งบประมาณ</t>
  </si>
  <si>
    <t>รวม</t>
  </si>
  <si>
    <t>ตำบลบุณฑริก</t>
  </si>
  <si>
    <t>อำเภอบุณฑริก</t>
  </si>
  <si>
    <t>ชุมชน</t>
  </si>
  <si>
    <t>7 ชุมชน</t>
  </si>
  <si>
    <t>ปีละ 1 ครั้ง</t>
  </si>
  <si>
    <t>จำนวน 1 แห่ง</t>
  </si>
  <si>
    <t>เทศบาล</t>
  </si>
  <si>
    <t>ประชาชน</t>
  </si>
  <si>
    <t>ชุมชนโพนสุขสันต์</t>
  </si>
  <si>
    <t>ชุมชนโพนงาม</t>
  </si>
  <si>
    <t xml:space="preserve"> </t>
  </si>
  <si>
    <t>เศรษฐกิจพอเพียง</t>
  </si>
  <si>
    <t>โครงการจัดงานประเพณีแห่เทียน</t>
  </si>
  <si>
    <t>โครงการจัดงานประเพณีแข่งเรือ</t>
  </si>
  <si>
    <t>โครงการจัดงานประเพณีลอยกระทง</t>
  </si>
  <si>
    <t>ผู้พิการในเขตเทศบาล</t>
  </si>
  <si>
    <t>บุณฑริก</t>
  </si>
  <si>
    <t>หน่วยงาน</t>
  </si>
  <si>
    <t>โครงการบุณฑริกเมืองสะอาด</t>
  </si>
  <si>
    <t>7  ชุมชน</t>
  </si>
  <si>
    <t>ท้องถิ่น</t>
  </si>
  <si>
    <t>แนวทางที่ 2</t>
  </si>
  <si>
    <t>แนวทางที่ 3</t>
  </si>
  <si>
    <t>แนวทางที่ 4</t>
  </si>
  <si>
    <t>ตามแบบแปลนเทศบาล</t>
  </si>
  <si>
    <t>ตัวชี้วัด</t>
  </si>
  <si>
    <t>(KPI)</t>
  </si>
  <si>
    <t>งบประมาณและที่ผ่านมา</t>
  </si>
  <si>
    <t>ผลที่คาดว่าจะได้รับ</t>
  </si>
  <si>
    <t xml:space="preserve">ต่าง ๆ </t>
  </si>
  <si>
    <t>ในชุมชน</t>
  </si>
  <si>
    <t>จำนวน 7 ชุมชน</t>
  </si>
  <si>
    <t>ตามธรรมชาติ</t>
  </si>
  <si>
    <t>แนวทางที่ 1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</si>
  <si>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</si>
  <si>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</si>
  <si>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</si>
  <si>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</si>
  <si>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</si>
  <si>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ปี 2561</t>
  </si>
  <si>
    <t>โครงการจ้างเหมาฝังกลบขยะ</t>
  </si>
  <si>
    <t>เพื่อจ้างเหมาฝังกลบขยะ</t>
  </si>
  <si>
    <t>ขยะถูกฝังกลบมิดชิด</t>
  </si>
  <si>
    <t>เขตเทศบาล</t>
  </si>
  <si>
    <t>ชุมชนสะอาด</t>
  </si>
  <si>
    <t>สุนัขบ้า</t>
  </si>
  <si>
    <t>ธรรมชาติ</t>
  </si>
  <si>
    <t>น้ำ</t>
  </si>
  <si>
    <t>เป็นสถานที่ออกกำลังกาย</t>
  </si>
  <si>
    <t>กองสาธาฯ</t>
  </si>
  <si>
    <t>กิจกรรม</t>
  </si>
  <si>
    <t>ปี 2562</t>
  </si>
  <si>
    <t>3. ยุทธศาสตร์การพัฒนาด้านเศรษฐกิจ</t>
  </si>
  <si>
    <t>งบบุคลากร</t>
  </si>
  <si>
    <t>หลัก</t>
  </si>
  <si>
    <t>รับผิดชอบ</t>
  </si>
  <si>
    <t>3.ยุทธศาสตร์ที่ 3   ยุทธศาสตร์การพัฒนาด้านเศรษฐกิจ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</si>
  <si>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</si>
  <si>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</si>
  <si>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</si>
  <si>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</si>
  <si>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</si>
  <si>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แบบ ผ.02</t>
  </si>
  <si>
    <t>บัญชีสรุปโครงการพัฒนา</t>
  </si>
  <si>
    <t>ปี 2563</t>
  </si>
  <si>
    <t>ปี 2564</t>
  </si>
  <si>
    <t>รวม 4 ปี</t>
  </si>
  <si>
    <t>1.ยุทธศาสตร์ที่ 1  ยุทธศาสตร์การพัฒนาด้านบริหารงานทั่วไป</t>
  </si>
  <si>
    <t>2.ยุทธศาสตร์ที่ 2   ยุทธศาสตร์การพัฒนาด้านบริการชุมชนและสังคม</t>
  </si>
  <si>
    <t>4.ยุทธศาสตร์ที่ 4   ยุทธศาสตร์การพัฒนาด้านการดำเนินงานอื่น</t>
  </si>
  <si>
    <t>ไฟส่องสว่างซอยชัยอาสาพาสุข</t>
  </si>
  <si>
    <t>ไฟส่องสว่างซอยอักษร</t>
  </si>
  <si>
    <t>อ.บุณฑริก จ.อุบลราชธานี</t>
  </si>
  <si>
    <t>โครงการก่อสร้างถนนคอนกรีตเสริมเหล็ก</t>
  </si>
  <si>
    <t>ซอยแสนทวีสุข ชุมชนโนนสวรรค์ หมู่ที่ 2</t>
  </si>
  <si>
    <t>หมู่ที่ 2 อ.บุณฑริก จ.อุบลราชธานี</t>
  </si>
  <si>
    <t xml:space="preserve">โครงการก่อสร้างรางระบายน้ำ คสล. </t>
  </si>
  <si>
    <t xml:space="preserve">ซอยปัญญาแก้ว ชุมชนโนนสวรรค์  </t>
  </si>
  <si>
    <t xml:space="preserve">ซอยอักษร ชุมชนโนนสวรรค์  </t>
  </si>
  <si>
    <t>โครงการปรับปรุงซ่อมแซมถนนคอนกรีต</t>
  </si>
  <si>
    <t>โครงการก่อสร้างระบบน้ำประปาหมู่บ้าน</t>
  </si>
  <si>
    <t xml:space="preserve">เพิ่มเติม ชุมชนโนนสวรรค์  </t>
  </si>
  <si>
    <t>โครงการก่อสร้างหอกระจายข่าว</t>
  </si>
  <si>
    <t>ชุมชนโนนสวรรค์ หมู่ที่ 2</t>
  </si>
  <si>
    <t xml:space="preserve">ซอยเกวียนขวาง ชุมชนโนนสวรรค์  </t>
  </si>
  <si>
    <t xml:space="preserve">ชุมชนโนนสวรรค์  หมู่ที่ 2 </t>
  </si>
  <si>
    <t>ไฟส่องสว่างหน้าศาลาประชาคม</t>
  </si>
  <si>
    <t>ชุมชนโนนท่าช้าง  หมู่ที่ 10</t>
  </si>
  <si>
    <t>หมู่ที่ 10 อ.บุณฑริก จ.อุบลราชธานี</t>
  </si>
  <si>
    <t>ชุมชนโนนท่าช้าง</t>
  </si>
  <si>
    <t>โครงการก่อสร้างหอถังน้ำประปาพร้อมขุด</t>
  </si>
  <si>
    <t>เจาะบ่อบาดาล ชุมชนโนนท่าช้าง</t>
  </si>
  <si>
    <t>เชื่อมต่อวัดอัมรินทรารามเชื่อมต่อซอย</t>
  </si>
  <si>
    <t>สร้างโจ้ก ชุมชนบัวงาม</t>
  </si>
  <si>
    <t>หมู่ที่ 1 อ.บุณฑริก จ.อุบลราชธานี</t>
  </si>
  <si>
    <t>โครงการปรับปรุงซ่อมแซมผิวจราจรแอส</t>
  </si>
  <si>
    <t>โครงการขยายไหล่ทาง คสล.</t>
  </si>
  <si>
    <t>ซอยโคตรพงษ์ ชุมชนบุณฑริก</t>
  </si>
  <si>
    <t>หมู่ที่ 8 อ.บุณฑริก จ.อุบลราชธานี</t>
  </si>
  <si>
    <t>ซอยศรีนวล ชุมชนบุณฑริก</t>
  </si>
  <si>
    <t>ซอยชมชื่น จากบ้านยายขายขนมถึงหน้า</t>
  </si>
  <si>
    <t xml:space="preserve">ซอยเปรมจิตร หมู่ที่ 8 </t>
  </si>
  <si>
    <t xml:space="preserve">ไทย ชุมชนบุณฑริก หมู่ที่ 8 </t>
  </si>
  <si>
    <t>โครงการปรับปรุงซ่อมแซมถนน คสล.</t>
  </si>
  <si>
    <t xml:space="preserve">ชุมชนบุณฑริก </t>
  </si>
  <si>
    <t xml:space="preserve">ซอยดาราคำ ชุมชนสวนสน </t>
  </si>
  <si>
    <t>หมู่ที่ 9  อ.บุณฑริก จ.อุบลราชธานี</t>
  </si>
  <si>
    <t xml:space="preserve">เพิ่มเติม ชุมชนสวนสน </t>
  </si>
  <si>
    <t xml:space="preserve">ซอยบุปผาราม  ชุมชนสวนสน </t>
  </si>
  <si>
    <t xml:space="preserve">ซอยศาลาประชาคม ชุมชนสวนสน </t>
  </si>
  <si>
    <t>โครงการขยายเขตไฟฟ้าพร้อม</t>
  </si>
  <si>
    <t xml:space="preserve">ถนนบุณฑริก-โนนสูง ชุมชนสวนสน </t>
  </si>
  <si>
    <t xml:space="preserve">ถนนบุณฑริก-หนองแสง ชุมชนสวนสน </t>
  </si>
  <si>
    <t>ซอยรองเมือง  ชุมชนโพนงาม</t>
  </si>
  <si>
    <t>หมู่ที่ 1  อ.บุณฑริก จ.อุบลราชธานี</t>
  </si>
  <si>
    <t>ชุมชนโพนงาม หมู่ที่ 1</t>
  </si>
  <si>
    <t>โครงการประปรุงซ่อมแซมถนนคอนกรีต</t>
  </si>
  <si>
    <t>เสริมเหล็ก ซอยประชาราษฎร์พัฒนา</t>
  </si>
  <si>
    <t>ซอยศักดิ์เสงี่ยม  ชุมชนโพนงาม</t>
  </si>
  <si>
    <t>ซอยชัยศักดิ์สุรมิตร  ชุมชนโพนงาม</t>
  </si>
  <si>
    <t>หมู่ที่ 12  อ.บุณฑริก จ.อุบลราชธานี</t>
  </si>
  <si>
    <t>ซอยบุญจันทร์  ชุมชนโพนสุขสันต์</t>
  </si>
  <si>
    <t>ซอยหน้าโรงฆ่าสัตว์ ชุมชนโพนสุขสันต์</t>
  </si>
  <si>
    <t>ซอยสุขาภิบาล 1</t>
  </si>
  <si>
    <t>ซอยหนองคล้า จากบ้านพ่อใหญ่จ่าค่ำ</t>
  </si>
  <si>
    <t xml:space="preserve">ถึงหนองคล้า หมู่ที่ 12  </t>
  </si>
  <si>
    <t xml:space="preserve">ชุมชนโพนสุขสันต์ </t>
  </si>
  <si>
    <t>ชุมชนโพนสุขสันต์ หมู่ที่ 12</t>
  </si>
  <si>
    <t>ซอยสุขาภิบาล 1 (ข้างบ้านช่างโต่ย)</t>
  </si>
  <si>
    <t>ชุมชนโนนสวรรค์</t>
  </si>
  <si>
    <t>2.ยุทธศาสตร์การพัฒนด้านบริการชุมชนและสังคม</t>
  </si>
  <si>
    <t>4. ยุทธศาสตร์การพัฒนาด้านดำเนินงานอื่น</t>
  </si>
  <si>
    <t>โครงการแสดงความจงรักภักดี ในการปก</t>
  </si>
  <si>
    <t>เพื่อจัดหาวัสดุอุปกร์ในการจัดกิจ</t>
  </si>
  <si>
    <t>กรรมต่างๆ หรือจัดแสดงนิทรรศการ</t>
  </si>
  <si>
    <t xml:space="preserve">หรือค่าใช้จ่ายอื่น ๆ </t>
  </si>
  <si>
    <t>ดำเนินการอย่างน้อย ปีละ</t>
  </si>
  <si>
    <t>1 ครั้ง</t>
  </si>
  <si>
    <t>เพื่อให้ประชาชนได้</t>
  </si>
  <si>
    <t>ร่วมแสดงความจงรัก</t>
  </si>
  <si>
    <t>ภักดีและกิจกรรมต่าง ๆ</t>
  </si>
  <si>
    <t>ของผู้เข้าร่วมโครงการ</t>
  </si>
  <si>
    <t xml:space="preserve">จำนวนร้อยละ 60 </t>
  </si>
  <si>
    <t>และการมีส่วนร่วม</t>
  </si>
  <si>
    <t>โครงการเฉลิมพระเกียรติพระบาทสมเด็จ</t>
  </si>
  <si>
    <t>เพื่อจัดกิจกรรมเสริมความจงรักภักดี</t>
  </si>
  <si>
    <t>จัดกิจกรรมร่วมกับส่วนราชการ</t>
  </si>
  <si>
    <t>และประชาชนฯ</t>
  </si>
  <si>
    <t xml:space="preserve">ภาคเอกชน รัฐวิสาหกิจ </t>
  </si>
  <si>
    <t>ทุกภาคส่วนได้ร่วมแสดง</t>
  </si>
  <si>
    <t>ความจงรักภักดีต่อพระ</t>
  </si>
  <si>
    <t>มหากษัตริย</t>
  </si>
  <si>
    <t>โครงการเฉลิมพระเกียรติพระบรมราชินีนาถ</t>
  </si>
  <si>
    <t>12  สิงหา</t>
  </si>
  <si>
    <t>ต่อพระบรมราชินีนาถ ฯ 12 สิงหา</t>
  </si>
  <si>
    <t>โครงการอบรมพัฒนาศักยภาพและทัศนศึกษา</t>
  </si>
  <si>
    <t>ดูงานของคณะผู้บริหาร สมาชิกสภาและ</t>
  </si>
  <si>
    <t>พนักงานเทศบาล</t>
  </si>
  <si>
    <t>เพื่อพัฒนาศักยภาพศักยภาพในการ</t>
  </si>
  <si>
    <t>บริหารงานและการปฏิบัติงานของ</t>
  </si>
  <si>
    <t>ผู้บริหารและผู้ปฏิบัติงาน</t>
  </si>
  <si>
    <t>อบรมและทัศนศึกษาดูงาน</t>
  </si>
  <si>
    <t>ผู้บริหารพนักงานมี</t>
  </si>
  <si>
    <t>ความรู้และทักษะใน</t>
  </si>
  <si>
    <t>การปฏิบัติงานและหน้า</t>
  </si>
  <si>
    <t>ถิ่น</t>
  </si>
  <si>
    <t>เพื่อจัดหาวัสดุอุปกรณ์</t>
  </si>
  <si>
    <t>ข้อมูลการจัดซื้อจัดจ้างฯ</t>
  </si>
  <si>
    <t>ครุภัณฑ์ต่างๆ ใช้ในศูนย์</t>
  </si>
  <si>
    <t>เพื่ออำนวยความสดวกในการ</t>
  </si>
  <si>
    <t>บริการประชาชน หรือผู้มาติด</t>
  </si>
  <si>
    <t>ต่อราชการเกี่ยวกับ อปท.</t>
  </si>
  <si>
    <t>ร้อยละ60ของผู้เข้า</t>
  </si>
  <si>
    <t>รับบริการ</t>
  </si>
  <si>
    <t>เพื่อลดปัญหาการลักลอบนำเข้า</t>
  </si>
  <si>
    <t>ยาเสพติดตามแนวชายแดน</t>
  </si>
  <si>
    <t>สร้างภูมิคุ้มกันและป้องกันยา</t>
  </si>
  <si>
    <t>เสพติดให้กับเด็กเยาวชนใน</t>
  </si>
  <si>
    <t>และนอกสถานศึกษากลุ่มผู้</t>
  </si>
  <si>
    <t>ใช้แรงงานและประชาชนทั่ว</t>
  </si>
  <si>
    <t>ไปฯ</t>
  </si>
  <si>
    <t>ร่วมโครงการได้รับ</t>
  </si>
  <si>
    <t>ความพึงพอใจ</t>
  </si>
  <si>
    <t>มีสิ่งบริการและอำ</t>
  </si>
  <si>
    <t>นวยความสะดวกแก่</t>
  </si>
  <si>
    <t>ผู้มาติดต่อราชการ</t>
  </si>
  <si>
    <t>การดำเนินงานป้องกัน</t>
  </si>
  <si>
    <t>และแก้ไขปัญหายา</t>
  </si>
  <si>
    <t>เสพติด บรรลุเป้า</t>
  </si>
  <si>
    <t>หมายตามยุทธศาสตร์</t>
  </si>
  <si>
    <t>มาตรการและแนวทาง</t>
  </si>
  <si>
    <t>การดำเนินงานที่กำ</t>
  </si>
  <si>
    <t>หนดไว้ฯ</t>
  </si>
  <si>
    <t>โครงการส่งเสริมศิลปวัฒนธรรม</t>
  </si>
  <si>
    <t>ประเพณีท้องถิ่นและการจัดงาน</t>
  </si>
  <si>
    <t>รัฐพิธี</t>
  </si>
  <si>
    <t xml:space="preserve">วัฒนธรรมและประเพณีต่างๆ </t>
  </si>
  <si>
    <t>จัดกิจกรรมตามโครงการ</t>
  </si>
  <si>
    <t>เพื่อส่งเสริมให้มีการสืบสารศิลป</t>
  </si>
  <si>
    <t>ประเพณีต่าง ๆ ได้รับ</t>
  </si>
  <si>
    <t>การสืบสารคงไว้ให้</t>
  </si>
  <si>
    <t>ถือปฏิบติ</t>
  </si>
  <si>
    <t>โครงการฝึกอบรมทบทวนเพื่อขับ</t>
  </si>
  <si>
    <t>เคลื่อนยุทธศาสตร์สร้างความปอง</t>
  </si>
  <si>
    <t>ดองสมานฉันท์อุบลฮักแพง</t>
  </si>
  <si>
    <t>เพื่ออนุรักษ์และเผยแพร่วัฒน</t>
  </si>
  <si>
    <t>ธรรมประเพณีตามยุทธศาสตร์</t>
  </si>
  <si>
    <t>จังหวัดอุบลราชธานี</t>
  </si>
  <si>
    <t>หมอพราหมณ์และพิธีกร</t>
  </si>
  <si>
    <t>ฝึกอบรมทบทวนบุคลากร</t>
  </si>
  <si>
    <t>ทำหน้าที่ผู้ประสานความรัก</t>
  </si>
  <si>
    <t>ความสามัคคี ประจำทุกหมู่</t>
  </si>
  <si>
    <t>บ้าน</t>
  </si>
  <si>
    <t>สามารถสร้างแกนนำ</t>
  </si>
  <si>
    <t>โครงการขอรับการสนับสนุนใน</t>
  </si>
  <si>
    <t>การจัดทำต้นเทียนประเพณีแห่</t>
  </si>
  <si>
    <t>เพื่อส่งเสริมอนุรักษ์ขนบธรรม</t>
  </si>
  <si>
    <t>จำนวน 1 ต้น</t>
  </si>
  <si>
    <t>ส่งเสริมและสืบทอด</t>
  </si>
  <si>
    <t>งานช่างฝีมือพื้นบ้าน</t>
  </si>
  <si>
    <t>ในท้องถิ่น</t>
  </si>
  <si>
    <t>เนียมประเพณีอันดีงามของท้อง</t>
  </si>
  <si>
    <t>โครงการฝึกอบรมคุณธรรม</t>
  </si>
  <si>
    <t>จริยธรรม ศิลธรรม หลักคำสอน</t>
  </si>
  <si>
    <t>และค่านิยม 12 ประการ</t>
  </si>
  <si>
    <t>เพื่อส่งเสริมการศึกษาศาสนา</t>
  </si>
  <si>
    <t>และวัฒธรรมให้แก่เด็ก เยาวชน</t>
  </si>
  <si>
    <t>และประชาชนทั่วไป</t>
  </si>
  <si>
    <t>เด็ก เยาวชนและประ</t>
  </si>
  <si>
    <t>ชาชนทั่วไปห่างไกล</t>
  </si>
  <si>
    <t>จากสิ่งเสพติดฯ</t>
  </si>
  <si>
    <t>โครงการฝึกอบรมลูกเสือชาวบ้าน</t>
  </si>
  <si>
    <t>เฉลิมพระเกียรติ</t>
  </si>
  <si>
    <t>เพื่อรณรงค์และสร้างความ</t>
  </si>
  <si>
    <t>สามัคคีปองดองให้เกิดขึ้นในสัง</t>
  </si>
  <si>
    <t>คมไทย</t>
  </si>
  <si>
    <t>ฝึกอบรมปีละ 1 รุ้น</t>
  </si>
  <si>
    <t>สร้างจิตสำนึกให้หวง</t>
  </si>
  <si>
    <t>แหนสถาบันชาติ</t>
  </si>
  <si>
    <t>ศาสนา พระมหา</t>
  </si>
  <si>
    <t>กษัตริย์</t>
  </si>
  <si>
    <t>เพื่อให้ประชาชนในชุมชนได้มีส่วนร่วม</t>
  </si>
  <si>
    <t>ในการจัดทำแผนและแก้ไขปัญหาร่วม</t>
  </si>
  <si>
    <t xml:space="preserve">กัน </t>
  </si>
  <si>
    <t>ส่งเสริมการมีส่วนร่วม</t>
  </si>
  <si>
    <t>ของประชาชนในการ</t>
  </si>
  <si>
    <t>บริหารจัดการทท้องถิ่น</t>
  </si>
  <si>
    <t>ประชุมประชาคม ทั้งระดับ</t>
  </si>
  <si>
    <t xml:space="preserve">ชุมชนและระดับตำบล </t>
  </si>
  <si>
    <t>โครงการจัดระเบียบการจำหน่ายสินค้าในที่</t>
  </si>
  <si>
    <t>หรือทางสาธารณะ(ตลาดสดเทศบาลตำบล</t>
  </si>
  <si>
    <t>บุณฑริก)</t>
  </si>
  <si>
    <t>โครงการจัดระเบียบการจอดรถและการเดิน</t>
  </si>
  <si>
    <t>WAY)</t>
  </si>
  <si>
    <t>เพื่อฝึกอบรมทบทวนความรู้ให้กับ</t>
  </si>
  <si>
    <t>สมาชิก อปพร.</t>
  </si>
  <si>
    <t>สมาชิก อปพร.จำนวน 80 คน</t>
  </si>
  <si>
    <t>อปพร.ได้มีการฝึกทบ</t>
  </si>
  <si>
    <t>ทวนความรู้ความ</t>
  </si>
  <si>
    <t>สามารถ</t>
  </si>
  <si>
    <t>โครงการป้องกันและลดอุบัติเหตุทางถนนใน</t>
  </si>
  <si>
    <t>ช่วงเทศกาล</t>
  </si>
  <si>
    <t>เพื่อป้องกันและลดอุบัติเหตุทางถนน</t>
  </si>
  <si>
    <t>ในช่วงเทศกาล</t>
  </si>
  <si>
    <t>ป้องกันและลดอุบัติเหตุทาง</t>
  </si>
  <si>
    <t>ถนนในเขตพื้นที่</t>
  </si>
  <si>
    <t>ความปลอดภัยในการใช้</t>
  </si>
  <si>
    <t>ถนนในช่วงเทศกาล</t>
  </si>
  <si>
    <t>ลดการเกิดอุบัติเหตุ</t>
  </si>
  <si>
    <t>ทางถนนในช่วงเทศกาล</t>
  </si>
  <si>
    <t>โครงการฝึกซ้อมแผนป้องกันและบรรเทา</t>
  </si>
  <si>
    <t>สาธารณภัย</t>
  </si>
  <si>
    <t>เพื่อฝึกซ้อมแผนการปัองกันและบรร</t>
  </si>
  <si>
    <t>เทาสาธารณภัย</t>
  </si>
  <si>
    <t>เจ้าหน้าที่พนักงานและประชาชน</t>
  </si>
  <si>
    <t>จำนวน 80 คน</t>
  </si>
  <si>
    <t>เจ้าหน้าที่และประชาชน</t>
  </si>
  <si>
    <t>ได้มีการฝึกซ้อมแผนใน</t>
  </si>
  <si>
    <t>การป้องกันและบรรเทา</t>
  </si>
  <si>
    <t>เพื่อให้ความรู้แก่ประชาชนและนัก</t>
  </si>
  <si>
    <t>เรียนนักศึกษาในเขตพื้นที่</t>
  </si>
  <si>
    <t>ประชาชนนักเรียนนักศึกษา</t>
  </si>
  <si>
    <t>จำนวน 100 คน</t>
  </si>
  <si>
    <t>ประชาชน นักเรียนและ</t>
  </si>
  <si>
    <t>นักศึกษาได้มีความรู้ใน</t>
  </si>
  <si>
    <t>โครงการประชุมทางวิชาการจัดกิจกรรม</t>
  </si>
  <si>
    <t>วัน อปพร.แห่งชาติ</t>
  </si>
  <si>
    <t>เพื่อประชุมทางวิชาการการดำเนินงาน</t>
  </si>
  <si>
    <t>ได้มีการประชุมสมาชิก</t>
  </si>
  <si>
    <t>อปพร.จัดกิจกรรมในวัน</t>
  </si>
  <si>
    <t>อปพร.</t>
  </si>
  <si>
    <t>จ้างเหมาเครื่องจักรฝังกลบขยะ</t>
  </si>
  <si>
    <t>การรักษาความสะอาด</t>
  </si>
  <si>
    <t>โครงการอบรมผู้ประกอบการร้านค้า</t>
  </si>
  <si>
    <t>เพื่อให้ผู้ประกอบการร้านอาหารมี</t>
  </si>
  <si>
    <t>ร้านจำหน่ายอาหาร</t>
  </si>
  <si>
    <t>โครงการพัฒนาตลาดสดตาม</t>
  </si>
  <si>
    <t>เพื่อพัฒนาตลาดสดน่าซื้อ</t>
  </si>
  <si>
    <t>ตลาดมีมาตรฐาน</t>
  </si>
  <si>
    <t>ตลาดสด</t>
  </si>
  <si>
    <t>ตลาดสะอาด</t>
  </si>
  <si>
    <t>มาตรฐานตลาดดีมีมาตรฐานฯ</t>
  </si>
  <si>
    <t>มีความสะอาดได้มาตรฐาน</t>
  </si>
  <si>
    <t>ตลดสดน่าซื้อ</t>
  </si>
  <si>
    <t>สะดวก</t>
  </si>
  <si>
    <t>อุปโภคบริโภค</t>
  </si>
  <si>
    <t>เพื่อกำหนดพื้นที่จุดจำหน่ายสินค้าใน</t>
  </si>
  <si>
    <t>ตลาดสดให้มีความชัดเจนฯ</t>
  </si>
  <si>
    <t>ความสำเร็จของโครงการ</t>
  </si>
  <si>
    <t>ที่สามารถดำเนินการได้</t>
  </si>
  <si>
    <t>บรรลุวัตถุประสงค์</t>
  </si>
  <si>
    <t>ประชาชนได้เลือกซื้อ</t>
  </si>
  <si>
    <t>สินค้าได้สะดวก และ</t>
  </si>
  <si>
    <t>อาหารมีความสะอาด</t>
  </si>
  <si>
    <t>การจำหน่ายสินค้าอุปโภค</t>
  </si>
  <si>
    <t>บริโภค ภายในตลาด มีความ</t>
  </si>
  <si>
    <t>เป็นระเบียบเรียบร้อย</t>
  </si>
  <si>
    <t>ประกาศพื้นที่ที่กำหนดเป็นจุด</t>
  </si>
  <si>
    <t>ผ่อนผันการจำหน่ายสินค้าใน</t>
  </si>
  <si>
    <t>ที่สาธารณะฯ</t>
  </si>
  <si>
    <t>ประชาชนมีพื้นที่ในการ</t>
  </si>
  <si>
    <t>จำหน่ายสินค้าทางเทศ</t>
  </si>
  <si>
    <t>บาลจัดให้เพิ่มขึ้น</t>
  </si>
  <si>
    <t>เพื่อจัดระเบียบการเดินรถและการ</t>
  </si>
  <si>
    <t>จอดรถบริเวณถนนประชาราษฎร์ 1</t>
  </si>
  <si>
    <t>การจอดรถของประชาชน</t>
  </si>
  <si>
    <t>บริเวณถนนประชาราษฎร์ 1</t>
  </si>
  <si>
    <t>มีความเป็นระเบียบ</t>
  </si>
  <si>
    <t>การสัญจรไปมาของ</t>
  </si>
  <si>
    <t>รวดเร็วและคล่องตัว</t>
  </si>
  <si>
    <t>ชุมชนทุกชุมชน</t>
  </si>
  <si>
    <t>ติดตั้งบนถนนทุกเส้นภายใน</t>
  </si>
  <si>
    <t>สามารถดำเนินการไห้</t>
  </si>
  <si>
    <t>แล้วเสร็จได้ตามเป้าหมาย</t>
  </si>
  <si>
    <t>บริหารงานทั่วไป</t>
  </si>
  <si>
    <t>การรักษาความสงบภายใน</t>
  </si>
  <si>
    <t>ครุภัณฑ์</t>
  </si>
  <si>
    <t>ครุภัณฑ์เครื่องดับเพลิง</t>
  </si>
  <si>
    <t xml:space="preserve">จัดซื้อสายส่งน้ำดับเพลิงพร้อม  </t>
  </si>
  <si>
    <t>ข้อต่อขนาด 1.5 นิ้ว ยาว 20 ม.</t>
  </si>
  <si>
    <t>ชนิดใยสังเคราะห์ จำนวนปีละ</t>
  </si>
  <si>
    <t>1 เส้น</t>
  </si>
  <si>
    <t>ชนิดผ้าใบ จำนวนปีละ 1 เส้น</t>
  </si>
  <si>
    <t>จำนวน 1 เครื่อง</t>
  </si>
  <si>
    <t>ครุภัณฑ์ไฟฟ้าและวิทยุ</t>
  </si>
  <si>
    <t>ครุภัณฑ์งานบ้านงานครัว</t>
  </si>
  <si>
    <t>จัดซื้อเครื่องรับส่งวิทยุสื่อสาร</t>
  </si>
  <si>
    <t>ชนิดมือถิอ ขนาด 5 วัตต์</t>
  </si>
  <si>
    <t>จำนวน 5 เครื่อง</t>
  </si>
  <si>
    <t>ครุภัณฑ์การเกษตร</t>
  </si>
  <si>
    <t>ครุภัณฑ์ก่อสร้าง</t>
  </si>
  <si>
    <t>จัดซื้อเครื่องตัดถ่าง พร้อม</t>
  </si>
  <si>
    <t>อุปกรณ์</t>
  </si>
  <si>
    <t>สาธารณสุข</t>
  </si>
  <si>
    <t>มีการฝังกลบขยะปีละ</t>
  </si>
  <si>
    <t>โครงการส่งเสริมการคัดแยกขยะมูลฝอย</t>
  </si>
  <si>
    <t>เพื่อให้ประชาชนมีความรู้และทำการ</t>
  </si>
  <si>
    <t>จัดอบรมการคัดแยกขยะและ</t>
  </si>
  <si>
    <t>คัดแยกขยะพร้อมนำกลับมาใช้ได้</t>
  </si>
  <si>
    <t>การนำกลับมาใช้ประโยชน์</t>
  </si>
  <si>
    <t>จัดอบรมหรือรณรงค์</t>
  </si>
  <si>
    <t>ลดปริมาณขยะที่</t>
  </si>
  <si>
    <t>การคัดแยกขยะ</t>
  </si>
  <si>
    <t>ต้นทาง</t>
  </si>
  <si>
    <t>เพื่อรณรงค์ให้ประชาชนมีส่วนร่วมใน</t>
  </si>
  <si>
    <t>ทำการรณรงค์ทำความสะอาด</t>
  </si>
  <si>
    <t>การรักษาความสะอาดชุมชน</t>
  </si>
  <si>
    <t>และประกวดชุมชนสะอาด</t>
  </si>
  <si>
    <t>มีการรณรงค์และประกวด</t>
  </si>
  <si>
    <t>ประชาชนมีส่วนร่วมใน</t>
  </si>
  <si>
    <t>โครงการจัดทำจุดรวมขยะชุมชน</t>
  </si>
  <si>
    <t>เพื่อมีจุดรวมขยะมูลฝอยของชุมชน</t>
  </si>
  <si>
    <t>จัดทำจุดรวมขยะชุมชน</t>
  </si>
  <si>
    <t>มีจุดรวมขยะชุมชน</t>
  </si>
  <si>
    <t>การจัดเก็บขยะชุมชน</t>
  </si>
  <si>
    <t>จำนวน 1 หลัง</t>
  </si>
  <si>
    <t>โครงการเฝ้าระวังป้องกันและควบคุมโรค</t>
  </si>
  <si>
    <t>เพื่อเฝ้าระวัง ป้องกันและควบคุม</t>
  </si>
  <si>
    <t>จัดซื้อวัสดุอุปกรณ์ในการทำงานฯ</t>
  </si>
  <si>
    <t>ไม่มีโรคระบาด หรือถ้ามี</t>
  </si>
  <si>
    <t>จำนวนผู้ป่วยด้วยโรค</t>
  </si>
  <si>
    <t>โรคต่างๆที่อาจเกิดในชุมชน</t>
  </si>
  <si>
    <t>สนับสนุนแก่หน่วยบริการ</t>
  </si>
  <si>
    <t>สามารถควบคุมได้ทัน</t>
  </si>
  <si>
    <t>ที่ป้องกันได้ลดลง</t>
  </si>
  <si>
    <t>อบรมผู้ประกอบการจำหน่าย</t>
  </si>
  <si>
    <t>ผู้ประกอบการฯปฏิบัติ</t>
  </si>
  <si>
    <t>ประชาชนได้บริโภค</t>
  </si>
  <si>
    <t>การปฏิบัติตามหลักสุขาภิบาลอาหาร</t>
  </si>
  <si>
    <t>อาหาร</t>
  </si>
  <si>
    <t>ตามหลักสุขาภิบาลอาหาร</t>
  </si>
  <si>
    <t>อาหารปลอดภัย</t>
  </si>
  <si>
    <t>เงินสมทบกองทุนประกันสังคม</t>
  </si>
  <si>
    <t>เพื่อจ่ายเป็นเงินสมทบกองทุนประ</t>
  </si>
  <si>
    <t xml:space="preserve">กันสังคม ร้อยละ 5 </t>
  </si>
  <si>
    <t>ค่าจ้างพนักงานจ้างเทศบาล</t>
  </si>
  <si>
    <t>เพื่อเป็นสวัสดิการแก่</t>
  </si>
  <si>
    <t>พนักงานจ้างของเทศ</t>
  </si>
  <si>
    <t>บาล</t>
  </si>
  <si>
    <t>จำนวนพนักงานจ้าง</t>
  </si>
  <si>
    <t>ของเทศบาลฯ</t>
  </si>
  <si>
    <t>เพื่อจ่ายเป็นเงินสร้างหลักประกันด้าน</t>
  </si>
  <si>
    <t>รายได้น้อยแก่ผู้สูงอายุฯ</t>
  </si>
  <si>
    <t>ผู้สูงอายุในเขตเทศบาล</t>
  </si>
  <si>
    <t>จำนวนร้อยละ 100</t>
  </si>
  <si>
    <t>ผู้สูงอายุในเขตเทศ</t>
  </si>
  <si>
    <t>เบี้ยยังชีพผู้สูงอายุ</t>
  </si>
  <si>
    <t>เบี้ยยังชีพคนพิการ</t>
  </si>
  <si>
    <t>เบี้ยยังชีพความพิการ</t>
  </si>
  <si>
    <t>ผู้พิการในเขตเทศ</t>
  </si>
  <si>
    <t>ผู้ป่วยเอดส์ในเขตเทศบาล</t>
  </si>
  <si>
    <t>เงินสำรองจ่าย</t>
  </si>
  <si>
    <t>เพื่อใข้จ่ายในกรณีฉุกเฉินที่ไม่สามา</t>
  </si>
  <si>
    <t>รถคาดการณ์ได้ล่วงหน้าฯ</t>
  </si>
  <si>
    <t>บรรเทาความเดือดร้อนของ</t>
  </si>
  <si>
    <t>จำนวนร้อยละ 60</t>
  </si>
  <si>
    <t>ของผู้เประสพภัยได้รับ</t>
  </si>
  <si>
    <t>การช่วยเหลือ</t>
  </si>
  <si>
    <t>ประชาชนได้รับความ</t>
  </si>
  <si>
    <t>ช่วยเหลือในกรณีเกิด</t>
  </si>
  <si>
    <t xml:space="preserve">ภัยพิบัติต่าง ๆ </t>
  </si>
  <si>
    <t>เงินบำรุงสันนิบาตเทศบาลแห่งประเทศ</t>
  </si>
  <si>
    <t>ไทย (ส.ท.ท.)</t>
  </si>
  <si>
    <t>เพื่อปฏิบัติตามข้อบังคับสมาคมสันนิ</t>
  </si>
  <si>
    <t>บาทเทศบาลแห่งประเทศไทย พ.ศ.</t>
  </si>
  <si>
    <t>ของการเข้าอบรมสัมนา</t>
  </si>
  <si>
    <t>ได้รับข้อมูลข่าวสาร</t>
  </si>
  <si>
    <t>และแลกเปลี่ยนความ</t>
  </si>
  <si>
    <t>คิดเห็นของผู้บริหาร</t>
  </si>
  <si>
    <t>เงินสมทบกองทุกหลักประกันสุขภาพใน</t>
  </si>
  <si>
    <t>ระดับท้องถิ่นหรือพื้นที่</t>
  </si>
  <si>
    <t>เพื่อจ่ายเป็นเงินสมทบกองทุน</t>
  </si>
  <si>
    <t xml:space="preserve">ร้อยละ 50 </t>
  </si>
  <si>
    <t>ประชาชนในเขตเทศบาลตำบล</t>
  </si>
  <si>
    <t>บุณฑริกได้รับการบริการ</t>
  </si>
  <si>
    <t>ประชาชนในเขตเทศ</t>
  </si>
  <si>
    <t>บาลได้รับการบริการ</t>
  </si>
  <si>
    <t>ที่ดี</t>
  </si>
  <si>
    <t>ค่าเช่าที่ราชพัสดุ</t>
  </si>
  <si>
    <t>เพื่อจ่ายเป็นเงินค่าเช่าที่ราชพัสดุ</t>
  </si>
  <si>
    <t>ตลาดสดเทศบาลตำบลบุณ</t>
  </si>
  <si>
    <t>ฑริก</t>
  </si>
  <si>
    <t>ตลาดสดเทศบาลตำบล</t>
  </si>
  <si>
    <t>มีตลาดให้ประชาชน</t>
  </si>
  <si>
    <t>ได้จำหน่ายสินค้า</t>
  </si>
  <si>
    <t>ค่าใช้จ่ายในการจัดการจราจร</t>
  </si>
  <si>
    <t>เพื่อจ่ายเป็นค่าใช้จ่ายในการจัดการ</t>
  </si>
  <si>
    <t>จราจรในเขตเทศบาล</t>
  </si>
  <si>
    <t>การจัดการจราจรใน</t>
  </si>
  <si>
    <t>ของการจัดการจราจร</t>
  </si>
  <si>
    <t>ให้เป็นระเบียบ</t>
  </si>
  <si>
    <t>ความเป็นระเบียบ</t>
  </si>
  <si>
    <t>ในการจัดการจราจร</t>
  </si>
  <si>
    <t>ค่าลงทะเบียนศึกษาต่อในระดับปริญญา</t>
  </si>
  <si>
    <t>ตรี</t>
  </si>
  <si>
    <t>เพื่อจ่ายตามหลักสูตรศึกษาศาสตร</t>
  </si>
  <si>
    <t xml:space="preserve">บัณฑิต </t>
  </si>
  <si>
    <t xml:space="preserve">จำนวน 1 คน </t>
  </si>
  <si>
    <t>จำนวน 1 อัตรา</t>
  </si>
  <si>
    <t>ส่งเสริมให้มีการศึกษา</t>
  </si>
  <si>
    <t>และมีความรู้เพิ่มขึ้น</t>
  </si>
  <si>
    <t>เงินช่วยเหลือพิเศษ</t>
  </si>
  <si>
    <t>เพื่อใข้จ่ายในการจัดการศพของ</t>
  </si>
  <si>
    <t>พนักงานฯ</t>
  </si>
  <si>
    <t>พนักงานของเทศบาลตำบลบุณ</t>
  </si>
  <si>
    <t>พนักงานเทศบาลตำบล</t>
  </si>
  <si>
    <t>บุณฑริกที่ได้รับการช่วย</t>
  </si>
  <si>
    <t>เหลือ</t>
  </si>
  <si>
    <t>เงินสมทบกองทุนบำเหน็จบำนาญข้าราช</t>
  </si>
  <si>
    <t>การส่วนท้องถิ่น(ก.บ.ท.)</t>
  </si>
  <si>
    <t>เพื่อเป็นเงินสวัสดิการของพนักงาน</t>
  </si>
  <si>
    <t>ข้าราชการส่วนท้องถิ่น ฯ</t>
  </si>
  <si>
    <t>ได้รับสวัสดิการเงิน</t>
  </si>
  <si>
    <t>บำเหน็จบำนาญฯ</t>
  </si>
  <si>
    <t>เงินบำเหน็จลูกจ้างประจำ</t>
  </si>
  <si>
    <t>เพื่อเป็นเงินบำเหน็จลูกจ้างประจำ</t>
  </si>
  <si>
    <t>ลูกจ้างประจำที่เกษียณอายุ</t>
  </si>
  <si>
    <t>ราชการ</t>
  </si>
  <si>
    <t>ลูกจ้างประจำ จำนวน</t>
  </si>
  <si>
    <t>1 คน</t>
  </si>
  <si>
    <t>เพื่อให้ประชาชนได้มีถนนสำหรับใช้</t>
  </si>
  <si>
    <t>ในการคมนาคมได้อย่างสะดวกรวด</t>
  </si>
  <si>
    <t>เร็วและปลอดภัย</t>
  </si>
  <si>
    <t>กว้าง 4 เมตร ยาว 100 เมตร</t>
  </si>
  <si>
    <t>หนา 0.15 เมตร</t>
  </si>
  <si>
    <t>ร้อยละ60 ของครัวเรือน</t>
  </si>
  <si>
    <t>ในเขตเทศบาลฯได้รับ</t>
  </si>
  <si>
    <t>รวดเร็วในการสัญจร</t>
  </si>
  <si>
    <t>ประชาชนผู้ใช้ถนนเดิน</t>
  </si>
  <si>
    <t>ทางสัญจรไปมาสะดวก</t>
  </si>
  <si>
    <t>และปลอดภัย</t>
  </si>
  <si>
    <t>กว้าง 4 เมตร ยาว 330 เมตร</t>
  </si>
  <si>
    <t>เพื่อให้การระบายน้ำเสียเป็นไปโดยมี</t>
  </si>
  <si>
    <t>ประสิทธิภาพสามารถป้องกันและแก้</t>
  </si>
  <si>
    <t>ไขปัญหาน้ำท่วมบ้านเรือนราษฎร</t>
  </si>
  <si>
    <t>ก่อสร้างรางระบายน้ำ</t>
  </si>
  <si>
    <t>คสล.กว้าง 0.70 ม.</t>
  </si>
  <si>
    <t>ยาว 313 เมตร ข้างเดียว</t>
  </si>
  <si>
    <t>ร้อยละ 70 ของครัวเรือน</t>
  </si>
  <si>
    <t>ซอยปัญญาแก้วไม่มีปัญ</t>
  </si>
  <si>
    <t>หาน้ำท่วมขัง</t>
  </si>
  <si>
    <t>ไม่เกิดปัญหาน้ำท่วม</t>
  </si>
  <si>
    <t>ความสะดวก</t>
  </si>
  <si>
    <t>กว้าง 4 เมตร ยาว 200 เมตร</t>
  </si>
  <si>
    <t>กว้าง 4 เมตร ยาว 125 เมตร</t>
  </si>
  <si>
    <t>โครงการปรับปรุงซ่อมแซมระบบน้ำ</t>
  </si>
  <si>
    <t xml:space="preserve">ประปาหมู่บ้าน ชุมชนโนนสวรรค์  </t>
  </si>
  <si>
    <t>เพื่อให้ประชาชนได้มีน้ำใช้สำหรับ</t>
  </si>
  <si>
    <t>ทุกครัวเรือน</t>
  </si>
  <si>
    <t>ร้อยละ 60 ของครัวเรือน</t>
  </si>
  <si>
    <t>ในหมู่ที่  2 ได้มีน้ำประปา</t>
  </si>
  <si>
    <t>ใช้ทางทั่วถึง</t>
  </si>
  <si>
    <t>ทุกครัวเรือนได้มีน้ำ</t>
  </si>
  <si>
    <t>ประปาใช้</t>
  </si>
  <si>
    <t xml:space="preserve">และแจ้งเหตุต่างๆ </t>
  </si>
  <si>
    <t xml:space="preserve">เพื่อใช้ประชาสัมพันธ์ข่าวสาร </t>
  </si>
  <si>
    <t>ในหมู่ที่  2 ได้รับข้อมูล</t>
  </si>
  <si>
    <t>ข่าวสาร</t>
  </si>
  <si>
    <t>ทุกครัวเรือนได้รับข้อ</t>
  </si>
  <si>
    <t>มูลข่าวสารอย่างรวด</t>
  </si>
  <si>
    <t>เร็ว</t>
  </si>
  <si>
    <t>หนา 0.20 เมตร</t>
  </si>
  <si>
    <t>กว้าง 4 เมตร ยาว 70 เมตร</t>
  </si>
  <si>
    <t>หนา 0.05 เมตร</t>
  </si>
  <si>
    <t>กว้าง 0.70 เมตร ยาว 140 เมตร</t>
  </si>
  <si>
    <t>กว้าง 0.70 เมตร ยาว 315 เมตร</t>
  </si>
  <si>
    <t>กว้าง 0.70 เมตร ยาว 200 เมตร</t>
  </si>
  <si>
    <t>ประสิทธิภาพ</t>
  </si>
  <si>
    <t>กว้าง 20 เมตร ยาว 3,000 เมตร</t>
  </si>
  <si>
    <t>ลึกเฉลี่ย 2 เมตร</t>
  </si>
  <si>
    <t>ประชาชนได้รับประ</t>
  </si>
  <si>
    <t>ในหมู่ที่  10 ได้มีน้ำประ</t>
  </si>
  <si>
    <t>ในหมู่ที่  9 ได้มีน้ำประ</t>
  </si>
  <si>
    <t xml:space="preserve">ยาว 164 เมตร </t>
  </si>
  <si>
    <t xml:space="preserve">ยาว 160 เมตร </t>
  </si>
  <si>
    <t>ซอยดาราคำไม่มีปัญ</t>
  </si>
  <si>
    <t>ซอยบุผผารามไม่มีปัญ</t>
  </si>
  <si>
    <t>ซอยศาลาประชาคม</t>
  </si>
  <si>
    <t>ไม่มีน้ำท่วมขัง</t>
  </si>
  <si>
    <t>และประชาชนได้รับ</t>
  </si>
  <si>
    <t>ถนนบุณฑริก-โนนสูง</t>
  </si>
  <si>
    <t>ท่อ คสล. ขนาด 0.60 เมตร</t>
  </si>
  <si>
    <t>ซอยรองเมือง</t>
  </si>
  <si>
    <t>กว้าง 6 เมตร ยาว 200 เมตร</t>
  </si>
  <si>
    <t>กว้าง 6 เมตร ยาว 1,000 เมตร</t>
  </si>
  <si>
    <t>เพื่อให้มีไฟฟ้าส่องสว่างอำนวย</t>
  </si>
  <si>
    <t>ความสะดวกให้กับประชาชน</t>
  </si>
  <si>
    <t>ระยะทาง  80 เมตร</t>
  </si>
  <si>
    <t>ร้อยละ 60 ของครัว</t>
  </si>
  <si>
    <t>เรือนในซอยชัยอาสา</t>
  </si>
  <si>
    <t>พาสุขได้รับความ</t>
  </si>
  <si>
    <t>สะดวกในการสัญจร</t>
  </si>
  <si>
    <t>ไปมา</t>
  </si>
  <si>
    <t>ระยะทาง  160 เมตร</t>
  </si>
  <si>
    <t>เรือนในซอยอักษร</t>
  </si>
  <si>
    <t>ได้รับความสะดวก</t>
  </si>
  <si>
    <t>ระยะทาง  200 เมตร</t>
  </si>
  <si>
    <t>เรือนถนนหน้าศาลา</t>
  </si>
  <si>
    <t>ประชาคมได้รับความ</t>
  </si>
  <si>
    <t>เรือนในซอยบ้านท้อง</t>
  </si>
  <si>
    <t>ถิ่นไทยได้รับความ</t>
  </si>
  <si>
    <t>เรือนในซอยชมชื่น</t>
  </si>
  <si>
    <t>เรือนถนนประชา</t>
  </si>
  <si>
    <t>ราษฎร์ 2 ได้รับความ</t>
  </si>
  <si>
    <t>เรือนในซอยหนองคล้า</t>
  </si>
  <si>
    <t>ได้รับความ</t>
  </si>
  <si>
    <t>สะดวกและปลอดภัย</t>
  </si>
  <si>
    <t>ลึก 2 เมตร</t>
  </si>
  <si>
    <t>กว้าง 4 เมตร ยาว 500 เมตร</t>
  </si>
  <si>
    <t>ยาว 250 เมตรสองข้าง</t>
  </si>
  <si>
    <t>ยาว 385 เมตร</t>
  </si>
  <si>
    <t>กว้าง 4 เมตร ยาว 595 เมตร</t>
  </si>
  <si>
    <t>กว้าง 4 เมตร ยาว 250 เมตร</t>
  </si>
  <si>
    <t xml:space="preserve">ยาว 107 เมตร </t>
  </si>
  <si>
    <t>ซอยข้างศาลาประชาคม ชุมชนโพนสุข</t>
  </si>
  <si>
    <t>สันต์ หมู่ที่ 12 อ.บุณฑริก จ.อุบลราชธานี</t>
  </si>
  <si>
    <t>กว้าง 4 เมตร ยาว 300 เมตร</t>
  </si>
  <si>
    <t>อุตสาหกรรมและการโยธา</t>
  </si>
  <si>
    <t>ครุภัณฑ์ยานพาหนะและขนส่ง</t>
  </si>
  <si>
    <t>จัดซื้อรถตักหน้า-ขุดหลัง ชนิด</t>
  </si>
  <si>
    <t>จัดซื้อเครื่องตัดแต่งพุ่มไม้</t>
  </si>
  <si>
    <t>ขนาด 29.5 นิ้ว ใช้เครื่องยนต์</t>
  </si>
  <si>
    <t>เบนซิน 1 สูบ 2 จังหวะ ความจุ</t>
  </si>
  <si>
    <t>กระบอกสูบไม่น้อยว่า 21 ซีซี</t>
  </si>
  <si>
    <t>ขัดเคลื่อน 4 ล้อ เครื่องยนต์</t>
  </si>
  <si>
    <t>4 จังหวะไม่น้อยว่า 90 แรงม้า</t>
  </si>
  <si>
    <t>โครงการก่อสร้างโรงซ่อมบำรุงเครื่องจักร</t>
  </si>
  <si>
    <t>กลและยานพาหนะของเทศบาล</t>
  </si>
  <si>
    <t>เพื่อใช้เป็นอาคารซ่อมบำรุงเครื่อง</t>
  </si>
  <si>
    <t>จักรกลและยานพาหนะ</t>
  </si>
  <si>
    <t>กว้าง 15 เมตร ยาว 30 เมตร</t>
  </si>
  <si>
    <t>เทศบาลมีโรงซ่อมบำ</t>
  </si>
  <si>
    <t>รุงสำหรับเครื่องจักร</t>
  </si>
  <si>
    <t>และยานพาหนะที่ได้</t>
  </si>
  <si>
    <t>เป็นสถานที่ซ่อมบำรุง</t>
  </si>
  <si>
    <t>วัสดุครุภัณฑ์ของเทศบาล</t>
  </si>
  <si>
    <t>โครงการก่อสร้างถนนลูกรัง</t>
  </si>
  <si>
    <t>โครงการก่อสร้างสถานที่เก็บน้ำมันเชื้อ</t>
  </si>
  <si>
    <t>เพลิงสำหรับเครื่องจักรกลและยานพาหนะ</t>
  </si>
  <si>
    <t>เพื่อให้มีน้ำมันเชื้อเพลิงที่มีคุณภาพ</t>
  </si>
  <si>
    <t>และราคาที่ถูกกว่าท้องตลาดสำหรับ</t>
  </si>
  <si>
    <t>ใช้กับยานพาหนะของเทศบาล</t>
  </si>
  <si>
    <t>ถังเก็บน้ำมันเชื้อเพลิงดีเซล</t>
  </si>
  <si>
    <t>ขนาดความจุ 15,000 ลิตร และ</t>
  </si>
  <si>
    <t>เบนซิน 454 ลิตร</t>
  </si>
  <si>
    <t>เป็นสถานที่จัดเก็บน้ำมัน</t>
  </si>
  <si>
    <t>เชื้อเพลิง</t>
  </si>
  <si>
    <t>โครงการก่อสร้างอาคารโรงเพาะชำและ</t>
  </si>
  <si>
    <t>ที่เก็บวัสดุอุปกรณ์การเกษตร</t>
  </si>
  <si>
    <t>เพื่อให้มีโรงเพาะชำพันธุ์ไม้ และมีที่</t>
  </si>
  <si>
    <t xml:space="preserve">ขนาดกว้าง 6 เมตร </t>
  </si>
  <si>
    <t>ยาว 18 เมตร</t>
  </si>
  <si>
    <t>เป็นสถานที่จัดเก็บวัสดุ</t>
  </si>
  <si>
    <t>การเกษตร</t>
  </si>
  <si>
    <t>เทศบาลมีโรงเพาะชำ</t>
  </si>
  <si>
    <t>พันธ์ไม้ที่มีคุณภาพและ</t>
  </si>
  <si>
    <t>ประหยัดงบประมาณ</t>
  </si>
  <si>
    <t>ในการซื้อพันธุ์ไม้</t>
  </si>
  <si>
    <t>ร้อยละ 60</t>
  </si>
  <si>
    <t>เพื่อส่งเสริมให้เด็กกล้าแสดงออกและ</t>
  </si>
  <si>
    <t>กระตุ้นพัฒนาการของเด็ก</t>
  </si>
  <si>
    <t>เด็กและเยาวชนในเขตเทศบาล</t>
  </si>
  <si>
    <t>ออกอย่างสร้างสรรค์</t>
  </si>
  <si>
    <t>เด็กและเยาวชนที่เข้าร่วม</t>
  </si>
  <si>
    <t>โครงการและได้แสดง</t>
  </si>
  <si>
    <t>เด็กและเยาวชนได้</t>
  </si>
  <si>
    <t>แสดงออกอย่างสร้าง</t>
  </si>
  <si>
    <t>สรรค์</t>
  </si>
  <si>
    <t>กองการ</t>
  </si>
  <si>
    <t>ศึกษา</t>
  </si>
  <si>
    <t>เพื่อปลูกจิตสำนึกของเด็กและเยาว</t>
  </si>
  <si>
    <t>ชนให้เกิดการเรียนรู้และรักท้องถิ่น</t>
  </si>
  <si>
    <t>ของตนเอง</t>
  </si>
  <si>
    <t>โครงการ ร้อยละ 60</t>
  </si>
  <si>
    <t>ประชาชนเทศบาลตำบลบุณฑริก</t>
  </si>
  <si>
    <t>เพื่อส่งเสริมความรู้ด้านเทคโนโลยี</t>
  </si>
  <si>
    <t>สารสนเทศให้แก่ประชาชน</t>
  </si>
  <si>
    <t>ประชาชนในเขตเทศบาลฯ</t>
  </si>
  <si>
    <t>ร้อยละ 60 ของผู้เข้าร่วม</t>
  </si>
  <si>
    <t>โครงการสามารถให้เครื่อง</t>
  </si>
  <si>
    <t>คอมพิวเตอร์ได้</t>
  </si>
  <si>
    <t>ผู้ที่เข้ารับการอบรม</t>
  </si>
  <si>
    <t>สามารถใช้คอมพิว</t>
  </si>
  <si>
    <t>เบื้องต้นได้</t>
  </si>
  <si>
    <t>เบี้ยยังชีพผู้ป่วยเอดส์</t>
  </si>
  <si>
    <t>ผู้ป่วยเอดส์ในเขตเทศ</t>
  </si>
  <si>
    <t>โครงการฝึกอบรมอาชีพ ระยะสั้น</t>
  </si>
  <si>
    <t>การทำขนมไทย</t>
  </si>
  <si>
    <t>เพื่อส่งเสริมอาชีพให้แก่กลุ่มอาชีพ</t>
  </si>
  <si>
    <t>แม่บ้าน สตรี ประชาชน ในเขตเทศ</t>
  </si>
  <si>
    <t>บาลตำบลบุณฑริก</t>
  </si>
  <si>
    <t>การแปรรูปอาหาร</t>
  </si>
  <si>
    <t>ประชาชนใช้เป็นแนว</t>
  </si>
  <si>
    <t>ทางในการประกอบอา</t>
  </si>
  <si>
    <t>ชีพ</t>
  </si>
  <si>
    <t>โครงการจัดงานวันผู้สูงอายุแห่งชาติ</t>
  </si>
  <si>
    <t>เพื่อจัดกิจกรรมในงานวันผู้สูงอายุ</t>
  </si>
  <si>
    <t>ผู้สูงอายุ ประชาชน ในเขตเทศ</t>
  </si>
  <si>
    <t>ให้ความสำคัญในการ</t>
  </si>
  <si>
    <t>จัดกิจกรรมของผู้สูง</t>
  </si>
  <si>
    <t>อายุ</t>
  </si>
  <si>
    <t>โครงการพัฒนาคุณภาพชีวิตผู้สูงอายุ/</t>
  </si>
  <si>
    <t>ผู้พิการเขตเทศบาลตำบลบุณฑริก</t>
  </si>
  <si>
    <t>เพื่อให้ผู้สูงอายุผู้พิการได้รับการพัฒ</t>
  </si>
  <si>
    <t>นาคุณภาพชีวิตที่ดีขึ้น</t>
  </si>
  <si>
    <t>ผู้สูงอายุ ในเขตเทศบาลตำบล</t>
  </si>
  <si>
    <t>โครงการจัดการแข่งขันกีฬาสีภายในศูนย์</t>
  </si>
  <si>
    <t>พัฒนาเด็กเล็กเทศบาลตำบลบุณฑริกและ</t>
  </si>
  <si>
    <t>โรงเรียนเทศบาลตำบลบุณฑริก</t>
  </si>
  <si>
    <t>เพื่อส่งเสริมความมีระเบียบวินัย รู้</t>
  </si>
  <si>
    <t>แพ้รู้ชนะ อดทนและส่งเสริมการพัฒ</t>
  </si>
  <si>
    <t>นาการเด็ก</t>
  </si>
  <si>
    <t>เด็กเล็กในศูนย์พัฒนาเด็กเล็กฯ</t>
  </si>
  <si>
    <t>และนักเรียนในโรงเรียนเทศบาล</t>
  </si>
  <si>
    <t>ร้อยละ 100 ของผู้เข้าร่วม</t>
  </si>
  <si>
    <t>กิจกรรมในศูนย์และโรง</t>
  </si>
  <si>
    <t>เรียน</t>
  </si>
  <si>
    <t>เด็กนักเรียนมีระเบียบ</t>
  </si>
  <si>
    <t>วินัย</t>
  </si>
  <si>
    <t>โครงการส่งเสริมการเรียนรู้นอกสถานที่</t>
  </si>
  <si>
    <t>โครงการพัฒนาห้องเรียนน่าอยู่น่าเรียน</t>
  </si>
  <si>
    <t>ของศูนย์พัฒนาเด็กเล็กเทศบาลฯและ</t>
  </si>
  <si>
    <t>เพื่อจัดห้องเรียนให้น่าอยู่น่าเรียน</t>
  </si>
  <si>
    <t>ศูนย์พัฒนาเด็กเล็กฯ</t>
  </si>
  <si>
    <t>โรงเรียนฯและศูนย์พัฒนา</t>
  </si>
  <si>
    <t>เด็กเล็ก</t>
  </si>
  <si>
    <t>มีห้องเรียนน่าอยู่น่า</t>
  </si>
  <si>
    <t>ร้อยละ 90 ของเด็กได้เข้า</t>
  </si>
  <si>
    <t>โครงการโรงเรียนพอเพียง (Local</t>
  </si>
  <si>
    <t>Sufficiency School-LSS)</t>
  </si>
  <si>
    <t>เพื่อส่งเสริมในการดำเนินชีวิตตาม</t>
  </si>
  <si>
    <t>หลักปรัชญาเศรษฐกิจพอเพียง</t>
  </si>
  <si>
    <t>ร่วมกิจกรรม</t>
  </si>
  <si>
    <t>สามารถนำปรัชญา</t>
  </si>
  <si>
    <t>เศรษฐกิจพอเพียงไป</t>
  </si>
  <si>
    <t>ใช้ในการดำรงชีวิต</t>
  </si>
  <si>
    <t>เพื่อให้นักเรียนมีแหล่งเรียนรู้</t>
  </si>
  <si>
    <t>ใช้ห้องสมุด</t>
  </si>
  <si>
    <t>มีแหล่งเรียนรู้ที่ดี</t>
  </si>
  <si>
    <t>มีคุณภาพและทันสมัย</t>
  </si>
  <si>
    <t>การศึกษา</t>
  </si>
  <si>
    <t>กองการศึก</t>
  </si>
  <si>
    <t>ษา</t>
  </si>
  <si>
    <t>เพื่อส่งเสริมการเรียนรู้จากประสบ</t>
  </si>
  <si>
    <t>การณ์จริง</t>
  </si>
  <si>
    <t>ร่วมโครงการ</t>
  </si>
  <si>
    <t>เด็กนักเรียนได้เรียนรู้</t>
  </si>
  <si>
    <t>จากสถานที่จริง</t>
  </si>
  <si>
    <t>ของโรงเรียนเทศบาลตำบลบุณฑริก</t>
  </si>
  <si>
    <t>โครงการพัฒนาครูผู้ดูแลเด็ก</t>
  </si>
  <si>
    <t>ศูนย์พัฒนาเด็กเล็กเทศบาลตำบลบุณฑริก</t>
  </si>
  <si>
    <t>เพื่อให้ครูมีการพัฒนาทักษะการ</t>
  </si>
  <si>
    <t>ปฏิบัติงานอยู่เสมอ</t>
  </si>
  <si>
    <t>ครูศูนย์พัฒนาเด็กเล็กฯ</t>
  </si>
  <si>
    <t>ครูมีการพัฒนางานด้าน</t>
  </si>
  <si>
    <t>กองการศึกษา</t>
  </si>
  <si>
    <t>ครุภัณฑ์กีฬา</t>
  </si>
  <si>
    <t>จัดซื้อเครื่องเล่นในสนามเด็กเล็ก</t>
  </si>
  <si>
    <t>โรงเรียนเทศบาลฯ</t>
  </si>
  <si>
    <t>ศูนย์พัฒนาเด็กเล็กเทศบาลฯ</t>
  </si>
  <si>
    <t>โรงเรียนเทศบาลบุณฑริก</t>
  </si>
  <si>
    <t>โครงการแข่งขันกีฬาเทศบาลคัพ</t>
  </si>
  <si>
    <t>ครุภัฒฑ์คอมพิวเตอร์</t>
  </si>
  <si>
    <t>ครุภัฒฑ์สำนักงาน</t>
  </si>
  <si>
    <t>เพื่อให้จัดเก็บรายได้ให้ได้ตามเป้าหมาย</t>
  </si>
  <si>
    <t>ออกบริการจัดเก็บภาษีนอก</t>
  </si>
  <si>
    <t>การจัดเก็บรายได้เพิ่มขึ้น</t>
  </si>
  <si>
    <t>ประชาชนผู้มาเสียภาษี</t>
  </si>
  <si>
    <t>กองคลัง</t>
  </si>
  <si>
    <t>ครบถ้วน ถูกต้อง เป็นธรรม และเป็นการ</t>
  </si>
  <si>
    <t>สถานที่ ให้ครอบคลุม จำนวน</t>
  </si>
  <si>
    <t>ร้อยละ 10</t>
  </si>
  <si>
    <t>ต่างได้รับความสะดวก</t>
  </si>
  <si>
    <t>อำนวยความสะดวกให้ประชาชนในพื้นที่</t>
  </si>
  <si>
    <t>และได้ข้อมูลการจัด</t>
  </si>
  <si>
    <t>เก็บอย่างถูกต้องแลเะ</t>
  </si>
  <si>
    <t>เป็นธรรม</t>
  </si>
  <si>
    <t>โครงการปรับปรุงห้องจัดเก็บเอกสารทาง</t>
  </si>
  <si>
    <t>เพื่อจัดเก็บเอกสารด้านการเงิน-บัญชี</t>
  </si>
  <si>
    <t>มีการจัดเก็บเอกสารทางบัญชี-</t>
  </si>
  <si>
    <t>มีห้องเก็บเอกสารทาง</t>
  </si>
  <si>
    <t>สามารถค้นหาเอกสาร</t>
  </si>
  <si>
    <t>เพื่อป้องกันการสูญหายของเอกสารทาง</t>
  </si>
  <si>
    <t>การเงินอย่างเป็นระเบียบ ค้นหา</t>
  </si>
  <si>
    <t xml:space="preserve">การเงินและบัญชี </t>
  </si>
  <si>
    <t>ได้อย่างเป็นระบบ</t>
  </si>
  <si>
    <t>บัญชี</t>
  </si>
  <si>
    <t>ได้ง่าย</t>
  </si>
  <si>
    <t>จำนวน 1 ห้อง</t>
  </si>
  <si>
    <t>ครุภัณฑ์สำนักงาน</t>
  </si>
  <si>
    <t>จัดซื้อเก้าอี้ทำงาน</t>
  </si>
  <si>
    <t>จัดซื้อรถยนต์กระบะ 4 ประตู</t>
  </si>
  <si>
    <t>ป้องสถาบันชาติ และสถาบันพระมหากษัตริย์</t>
  </si>
  <si>
    <t>โครงการอนุรักษ์ภูมิปัญญาท้องถิ่น</t>
  </si>
  <si>
    <t>พระเจ้าอยู่หัว 5 ธันวามหาราช</t>
  </si>
  <si>
    <t>รถถนนประชาราษฎร์ 1 (ข้างตลาดสด ONE</t>
  </si>
  <si>
    <t>โครงการฝึกทบทวนอาสาสมัครป้องกันภัย</t>
  </si>
  <si>
    <t>ฝ่ายพลเรือน</t>
  </si>
  <si>
    <t>โครงการจัดตั้งห้องสมุดโรงเรียน</t>
  </si>
  <si>
    <t xml:space="preserve">โครงการก่อสร้างศาลาที่พักผู้ปกครอง </t>
  </si>
  <si>
    <t>โดรงการการแข่งขันกีฬาท้องถิ่นสัมพันธ์</t>
  </si>
  <si>
    <t xml:space="preserve">สมาคม ธกส. หมู่ที่ 8 </t>
  </si>
  <si>
    <t>โครงการก่อสร้างระบบประปาชุมชน</t>
  </si>
  <si>
    <t>เทศบาลมีสถานที่</t>
  </si>
  <si>
    <t>เก็บน้ำมันที่ได้มาตร</t>
  </si>
  <si>
    <t>ฐาน</t>
  </si>
  <si>
    <t>โครงการจัดระเบียบการจำหน่ายสินค้าใน</t>
  </si>
  <si>
    <t>ที่หรือทางสาธารณะ(หาบเร่แผงลอย)</t>
  </si>
  <si>
    <t>ประชาชนมีความสดวก</t>
  </si>
  <si>
    <t xml:space="preserve">            แผนงานที่ 1 แผนงานบริหารงานทั่วไป</t>
  </si>
  <si>
    <t xml:space="preserve">            แผนงานที่ 2 แผนงานการรักษาความสงบภายใน</t>
  </si>
  <si>
    <t xml:space="preserve">            แผนงานที่ 1 แผนงานการศึกษา</t>
  </si>
  <si>
    <t xml:space="preserve">            แผนงานที่ 4 แผนงานเคหะและชุมชน</t>
  </si>
  <si>
    <t xml:space="preserve">            แผนงานที่ 1 แผนงานอุตสาหกรรมและการโยธา</t>
  </si>
  <si>
    <t xml:space="preserve">           แผนงานที่ 2 แผนงานการเกษตร</t>
  </si>
  <si>
    <t xml:space="preserve">            แผนงานที่ 3 แผนงานการพาณิชย์</t>
  </si>
  <si>
    <t xml:space="preserve">            แผนงานที่ 1 แผนงานงบกลาง</t>
  </si>
  <si>
    <t xml:space="preserve">            แผนงานที่ 2 แผนงานสาธารณสุข</t>
  </si>
  <si>
    <t>แบบ ผ.03</t>
  </si>
  <si>
    <t>ยุทธศาสตร์ที่ 3   ยุทธศาสตร์การพัฒนาด้านเศรษฐกิจ</t>
  </si>
  <si>
    <t>โครงการก่อสร้างสะพานข้ามห้วยหมาก</t>
  </si>
  <si>
    <t>ถนนประชาราษฎร์ 2 ชุมชนโพนงาม</t>
  </si>
  <si>
    <t>กว้าง 3 เมตร ยาว 30 เมตร</t>
  </si>
  <si>
    <t>ร้อยละ 80 ของผู้สัญจร</t>
  </si>
  <si>
    <t>ประชาชนได้ใช้สัญจร</t>
  </si>
  <si>
    <t>ไปมาสดวก</t>
  </si>
  <si>
    <t>โครงการปรับปรุงผิวจราจร</t>
  </si>
  <si>
    <t>ถนนมงคลอนุเคราะห์ ไปป่าสน</t>
  </si>
  <si>
    <t>กว้าง 8 เมตร ยาว920 เมตร</t>
  </si>
  <si>
    <t xml:space="preserve">โครงการขุดลอกร่องบ้าน </t>
  </si>
  <si>
    <t>ชุมชนบุณฑริก เชื่อมชุมชนบัวงาม</t>
  </si>
  <si>
    <t>เพื่อกักเก็บน้ำทำการเกษตรและ</t>
  </si>
  <si>
    <t>กว้าง 15 เมตร</t>
  </si>
  <si>
    <t>ยาว 2,000 เมตร</t>
  </si>
  <si>
    <t>ร้อยละ 80 ของผู้ใช้น้ำ</t>
  </si>
  <si>
    <t>เพื่อการเกษตร</t>
  </si>
  <si>
    <t>ประชาชนได้ใช้น้ำทำ</t>
  </si>
  <si>
    <t>การเกษตร ฯ</t>
  </si>
  <si>
    <t>โครงการขุดลอกร่องหมากต้อง</t>
  </si>
  <si>
    <t>ชุมชนโพนสุขสันต์ เชื่อมหนองคล้า</t>
  </si>
  <si>
    <t>โครงการก่อสร้างฝาย คสล. ร่องโป่ง</t>
  </si>
  <si>
    <t>โครงการก่อสร้างฝาย คสล. ร่องแสง</t>
  </si>
  <si>
    <t>กว้าง 10 เมตร</t>
  </si>
  <si>
    <t>สันฝายสูง 2 เมตร</t>
  </si>
  <si>
    <t>ครุภัณฑ์คอมพิวเตอร์</t>
  </si>
  <si>
    <t>จัดซื้อคอมพิวเตอร์ตั่งโต๊ะ</t>
  </si>
  <si>
    <t>จัดซื้อคอมพิวเตอร์โน้ตบุ๊ค</t>
  </si>
  <si>
    <t xml:space="preserve"> -</t>
  </si>
  <si>
    <t>เพื่อให้นักเรียนเห็นคุณค่าของพันธุ์ไม้</t>
  </si>
  <si>
    <t>เพื่อให้นักเรียนมีน้ำใช้อย่างพอเพียง</t>
  </si>
  <si>
    <t>โรงเรียนมีหอถังน้ำประปา</t>
  </si>
  <si>
    <t>เพื่อให้มีที่พักรอรับนักเรียน</t>
  </si>
  <si>
    <t>ร้อยละ 60 ของผู้ใช้ถนน</t>
  </si>
  <si>
    <t>จัดซื้อเครื่องเล่นในสนามเด็กเล่น</t>
  </si>
  <si>
    <t>ประชาชนทั่วไปรู้จักแหล่งท่อง</t>
  </si>
  <si>
    <t>เที่ยวในอำเภอบุณฑริกมากขึ้น</t>
  </si>
  <si>
    <t>ในการจัดกิจกรรม</t>
  </si>
  <si>
    <t>เศรษฐกิจอำเภอบุณ</t>
  </si>
  <si>
    <t>ฑริกดีขึ้น</t>
  </si>
  <si>
    <t>ซอยบุณจันทร์</t>
  </si>
  <si>
    <t>ซอยสุขาภิบาล</t>
  </si>
  <si>
    <t>ปัญหาน้ำท่วมขัง</t>
  </si>
  <si>
    <t>ก.ยุทธศาสตร์จังหวัด ที่ 7 ยุทธศาสตร์การบริหารจัดการทรัพยากรขององค์กรปกครองส่วนท้องถิ่น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</si>
  <si>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ที่ 7 ยุทธศาสตร์การบริหารจัดการทรัพยากรขององค์กรปกครองส่วนท้องถิ่น</t>
  </si>
  <si>
    <t>ก.ยุทธศาสตร์จังหวัด ที่ 7 ยุทธศาสตร์การพัฒนาระบบบริหารงานแบบมุ่งผลสัมฤทธิ์</t>
  </si>
  <si>
    <t>ข.ยุทธศาสตร์การพัฒนาขององค์กรปกครองส่วนท้องถิ่นในเขตจังหวัด ที่ 3 ยุทธศาสตร์การจัดเบียบชุมชน สังคม และการรักษาความสงบเรียบร้อย</t>
  </si>
  <si>
    <t>ก.ยุทธศาสตร์จังหวัด ที่  2 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</si>
  <si>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 2 ยุทธศาสตร์การส่งเสริมคุณภาพชีวิต</t>
  </si>
  <si>
    <t>ก.ยุทธศาสตร์จังหวัด ที่ 5 ยุทธศาสตร์การจัดการทรัพยากรธรรมชาติและสิ่งแวดล้อม</t>
  </si>
  <si>
    <t>ก.ยุทธศาสตร์จังหวัด ที่ 3 ยุทธศาสตร์การจัดระเบียบชุมชน สังคม และการรักษาความสงบเรียบร้อย</t>
  </si>
  <si>
    <t>ข.ยุทธศาสตร์การพัฒนาขององค์กรปกครองส่วนท้องถิ่นในเขตจังหวัด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</si>
  <si>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5 ยุทธศาสตร์การจัดการทรัพยากรธรรมชาติและสิ่งแวดล้อม</t>
  </si>
  <si>
    <t>ก.ยุทธศาสตร์จังหวัด ที่ 7 ยุทธศาสตร์การบริหารจัดการทรัพยกรขององค์กรปกครองส่วนท้องถิ่น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</si>
  <si>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 ที่ 7 ยุทธศาสตร์การบริหารจัดการทรัพยกรขององค์กรปกครองส่วนท้องถิ่น</t>
  </si>
  <si>
    <t xml:space="preserve">ก.ยุทธศาสตร์จังหวัด ที่ 1 ยุทธศาสตร์การพัฒนาโครงสร้างพื้นฐาน </t>
  </si>
  <si>
    <t xml:space="preserve">ข.ยุทธศาสตร์การพัฒนาขององค์กรปกครองส่วนท้องถิ่นในเขตจังหวัด ที่ 1 ยุทธศาสตร์การพัฒนาโครงสร้างพื้นฐาน </t>
  </si>
  <si>
    <t>ก.ยุทธศาสตร์จังหวัด ที่ 4 ยุทธศาสตร์การงางแผนการส่งเสริมการลงทุน พาณิชยกรรม และการท่องเที่ยว</t>
  </si>
  <si>
    <t>ข.ยุทธศาสตร์การพัฒนาขององค์กรปกครองส่วนท้องถิ่นในเขตจังหวัด ที่ 4 ยุทธศาสตร์การงางแผนการส่งเสริมการลงทุน พาณิชยกรรม และการท่องเที่ยว</t>
  </si>
  <si>
    <t>ก.ยุทธศาสตร์จังหวัด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</si>
  <si>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 ที่ 7 ยุทธศาสตร์การบริหารจัดการทรัพยากรขององค์กรปกครองส่วนท้องถิ่น</t>
  </si>
  <si>
    <t>1. ยุทธศาสตร์การพัฒนาด้านบริหารงานทั่วไป</t>
  </si>
  <si>
    <t>1.1 แผนงานบริหารงานทั่วไป</t>
  </si>
  <si>
    <t>1.2 แผนงานการรักษาความสงบภายใน</t>
  </si>
  <si>
    <t>โครงการพัฒนาศักยภาพเด็กและเยาวชน</t>
  </si>
  <si>
    <t>โครงการส่งเสริมการเรียนรู้ด้านไอทีแก่</t>
  </si>
  <si>
    <t>โครงการส่งเสริมการเรียนรู้เด็กและ</t>
  </si>
  <si>
    <t>เยาวชนเทศบาลตำบลบุณฑริก</t>
  </si>
  <si>
    <t>โครงการส่งเสริมเศรษฐกิจและการท่อง</t>
  </si>
  <si>
    <t>เที่ยว</t>
  </si>
  <si>
    <t>2.1 แผนงานการศึกษา</t>
  </si>
  <si>
    <t>2.2 แผนงานสาธารณสุข</t>
  </si>
  <si>
    <t>2.3 แผนงานสังคมสงเคราะห์</t>
  </si>
  <si>
    <t>2.4 แผนงานเคหะและชุมชน</t>
  </si>
  <si>
    <t>2.5 แผนงานสร้างความเข้มแข็งของชุมชน</t>
  </si>
  <si>
    <t>2.6 แผนงานการศาสนา วัฒนธรรมและนันทนาการ</t>
  </si>
  <si>
    <t>3.1แผนงานอุตสาหกรรมและการโยธา</t>
  </si>
  <si>
    <t>3.2แผนงานการเกษตร</t>
  </si>
  <si>
    <t>3.3แผนงานการพาณิชย์</t>
  </si>
  <si>
    <t>4.1แผนงานงบกลาง</t>
  </si>
  <si>
    <t>ในเขตได้รับความสะดวก</t>
  </si>
  <si>
    <t>ความรวดเร็วในการสัญจร</t>
  </si>
  <si>
    <t>ใช้อย่างทั่วถึง</t>
  </si>
  <si>
    <t>ไม่มีปัญหาน้ำท่วมขัง</t>
  </si>
  <si>
    <t>ปาใช้อย่างทั่วถึง</t>
  </si>
  <si>
    <t xml:space="preserve">ซอยบุณฑริกการามจากบ้านตาจิตรถึง </t>
  </si>
  <si>
    <t>ได้ใช้ประโยชน์จากการใช้</t>
  </si>
  <si>
    <t>น้ำหรือมีผลกระทบ</t>
  </si>
  <si>
    <t>ให้สวยงาม</t>
  </si>
  <si>
    <t>ถนนประชาราษฎร์1ไม่มี</t>
  </si>
  <si>
    <t xml:space="preserve">เข้าประชุม อบรม ต่าง ๆ </t>
  </si>
  <si>
    <t>จำนวนบุคลากรใน</t>
  </si>
  <si>
    <t>เทศบาลฯ</t>
  </si>
  <si>
    <t>เป็นสวัสดิการของ</t>
  </si>
  <si>
    <t xml:space="preserve">ในชุมชนในด้านต่างๆ </t>
  </si>
  <si>
    <t xml:space="preserve">จัดทำต้นเยนพรรษา </t>
  </si>
  <si>
    <t>ร้อยละ60 ของผู้เข้า</t>
  </si>
  <si>
    <t>ไปมาได้รับความสะดวก</t>
  </si>
  <si>
    <t>เพื่อจัดกิจกรรมเสดงความจงรักภักดี</t>
  </si>
  <si>
    <t>แผนพัฒนาท้องถิ่น (พ.ศ. 2561  -  2565)</t>
  </si>
  <si>
    <t>ค่าใช้จ่ายในการจ้างที่ปรึกษา วิจัย ประเมินผล</t>
  </si>
  <si>
    <t>การสำรวจความพึงพอใจในการบริการ</t>
  </si>
  <si>
    <t xml:space="preserve">ประชาชน </t>
  </si>
  <si>
    <t>เพื่อเป็นค่าจ้างที่ปรึกษาเพื่อศึกษา วิจัย</t>
  </si>
  <si>
    <t>ประเมินความพึงพอใจในการบริการ</t>
  </si>
  <si>
    <t xml:space="preserve">จำนวนร้อยละ 80 </t>
  </si>
  <si>
    <t xml:space="preserve">เพื่อปรับปรุงการ </t>
  </si>
  <si>
    <t>บริหารงาน</t>
  </si>
  <si>
    <t>ค่าใช้จ่ายในการเลือกตั้งนายกเทศมนตรี และ</t>
  </si>
  <si>
    <t>สมาชิกสภาเทศบาลตำบลบุณฑริก</t>
  </si>
  <si>
    <t>เพื่อเตรียมการเลือกตั้ง</t>
  </si>
  <si>
    <t>จำนวน  7 ชุมชน</t>
  </si>
  <si>
    <t>ของจำนวนผู้มีสิทธิเลือก</t>
  </si>
  <si>
    <t>เพื่อส่งเสริมระบบประ</t>
  </si>
  <si>
    <t>ชาธิปไตย</t>
  </si>
  <si>
    <t>เทศบาลตำบลบุณฑริก  อำเภอบุณฑริก จังหวัดอุบลราชธานี</t>
  </si>
  <si>
    <t>อุดหนุนศูนย์ปฏิบัติการร่วมในการช่วยเหลือ</t>
  </si>
  <si>
    <t>ประชาชนขององค์กรปกครองส่วนท้องถิ่น</t>
  </si>
  <si>
    <t>ระดับอำเภอ</t>
  </si>
  <si>
    <t>อุดหนุนศูนย์อำนวยการป้องกันและปราบปราม</t>
  </si>
  <si>
    <t>ยาเสพติดจังหวัดอุบลราชธานี</t>
  </si>
  <si>
    <t>(1)โครงการประชารัฐร่วมใจ ต้านภัยยาเสพติด</t>
  </si>
  <si>
    <t>(2)โครงการขอรับเงินอุดหนุนเพื่อการป้องกัน</t>
  </si>
  <si>
    <t>และแก้ไขปัญหายาเสพติด จังหวัดอุบลราชธานี</t>
  </si>
  <si>
    <t>โครงการบูรณาการจำทำจัดทำแผน</t>
  </si>
  <si>
    <t>พัฒนาท้องถิ่นเทศบาลตำบลบุณฑริก</t>
  </si>
  <si>
    <t>โครงการบริการจัดเก็บภาษีเคลื่อนที่</t>
  </si>
  <si>
    <t>เป็นระเบียบและสะดวก</t>
  </si>
  <si>
    <t>และสวยงาม</t>
  </si>
  <si>
    <t>(เทศกิจ)</t>
  </si>
  <si>
    <t>โครงการจัดระเบียบป้ายและการติดตั้งป้าย</t>
  </si>
  <si>
    <t>ในที่สาธารณะ</t>
  </si>
  <si>
    <t xml:space="preserve">เพื่อจัดระเบียบการติดป้ายต่าง ๆ </t>
  </si>
  <si>
    <t>เขตเทศบาลตำบลบุณฑริก</t>
  </si>
  <si>
    <t>ของจัดระเบียบป้าย</t>
  </si>
  <si>
    <t>(ป้องกันฯ)</t>
  </si>
  <si>
    <t>โครงการจัดงานวันเด็กแห่งชาติ</t>
  </si>
  <si>
    <t>การจัดการศึกษาท้องถิ่นของสถานศึกษา</t>
  </si>
  <si>
    <t>ในสังกัดเทศบาลตำบลบุณฑริก</t>
  </si>
  <si>
    <t xml:space="preserve">สารสนเทศ และวิชาการต่าง ๆ </t>
  </si>
  <si>
    <t>โครงการแข่งขันทักษะวิชาการงานมหกรรม</t>
  </si>
  <si>
    <t>เด็กนักเรียนของสถานศึกษา</t>
  </si>
  <si>
    <t>ในสังกัดเทศบาลฯ</t>
  </si>
  <si>
    <t>โครงการแสดงนิทรรศการผลงานสถานศึกษา</t>
  </si>
  <si>
    <t>เพื่อจัดแสดงผลงานของเด็กในสังกัด</t>
  </si>
  <si>
    <t>การแสดงผลงานของเด็กใน</t>
  </si>
  <si>
    <t>สถานศึกษาฯ</t>
  </si>
  <si>
    <t>โครงการพัฒนาศักยภาพครู</t>
  </si>
  <si>
    <t>สถานศึกษาในสังกัดเทศบาลตำบลบุณฑริก</t>
  </si>
  <si>
    <t>เด็กศูนย์พัฒนาเด็กเล็กฯ และ</t>
  </si>
  <si>
    <t>สถานศึกษาเทศบาลตำบลบุณฑริก</t>
  </si>
  <si>
    <t>โครงการสนับสนุนค่าใช้จ่ายการบริหาร</t>
  </si>
  <si>
    <t>เพื่อเป็นค่าใช้จ่ายต่าง ๆ ในการ</t>
  </si>
  <si>
    <t>บริหารสถานศึกษาในสังกัดเทศบาล</t>
  </si>
  <si>
    <t>ร้อยละ 90 ของการ</t>
  </si>
  <si>
    <t>บริหารงานสำเร็จ</t>
  </si>
  <si>
    <t>เด็กนักเรียนในสถาน</t>
  </si>
  <si>
    <t>ศึกษาได้รับการศึกษา</t>
  </si>
  <si>
    <t>โครงการจัดทำห้องปฏิบัติการเรียนรู้</t>
  </si>
  <si>
    <t>วิทยาศาสตร์ให้กับโรงเรียนเทศบาลบุณฑริก</t>
  </si>
  <si>
    <t>เพื่อให้เด็กนักเรียนมีสื่อการเรียนที่</t>
  </si>
  <si>
    <t>พร้อมจะปฏิบัติได้จริง</t>
  </si>
  <si>
    <t>เด็กนักเรียนมีห้องปฏิบัติ</t>
  </si>
  <si>
    <t>การเรียนรู้</t>
  </si>
  <si>
    <t>มีห้องวิทยาศาสตร์</t>
  </si>
  <si>
    <t>ในการเรียนการสอน</t>
  </si>
  <si>
    <t>แผนงานที่ 1 แผนงานการศึกษา</t>
  </si>
  <si>
    <t xml:space="preserve">โครงการปรับปรุงภูมิทัศน์ภายในบริเวณ </t>
  </si>
  <si>
    <t>เพื่อปรับปรุงสภาพภูมิทัศน์และ</t>
  </si>
  <si>
    <t>สถานศึกษาสังกัดเทศบาลตำบลบุณฑริก</t>
  </si>
  <si>
    <t>สิ่งแวดล้อมของสถานศึกษาสังกัด</t>
  </si>
  <si>
    <t>ปรับปรุงบริเวณสถานศึกษา</t>
  </si>
  <si>
    <t>งาน</t>
  </si>
  <si>
    <t>โครงการพัฒนาแหล่งเรียนรู้โรงเรียน</t>
  </si>
  <si>
    <t>เพื่อส่งเสริมการเรียนรู้และ</t>
  </si>
  <si>
    <t>พัฒนาการของเด็ก</t>
  </si>
  <si>
    <t>บริเวณสถานศึกษาเทศบาล</t>
  </si>
  <si>
    <t>ครูมีการพัฒนาการด้าน</t>
  </si>
  <si>
    <t>เด็กนักเรียนมีแหล่งเรียน</t>
  </si>
  <si>
    <t>รู้เพิ่มมาขึ้น</t>
  </si>
  <si>
    <t>โครงการอนุรักษ์พันธุ์กรรมพืชศูนย์พัฒนาเด็ก</t>
  </si>
  <si>
    <t>เล็กเทศบาลตำบลบุณฑริก</t>
  </si>
  <si>
    <t>นักเรียนรู้จักพันธ์ไม้มาก</t>
  </si>
  <si>
    <t>ขึ้น</t>
  </si>
  <si>
    <t>มากขึ้น</t>
  </si>
  <si>
    <t>ก.ยุทธศาสตร์จังหวัด ที่  5   ยุทธศาสตร์การจัดการทรพยากรธรรมชาติและสิ่งแวดล้อม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</si>
  <si>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 ที่  5   ยุทธศาสตร์การจัดการทรพยากรธรรมชาติและสิ่งแวดล้อม</t>
  </si>
  <si>
    <t>ก.ยุทธศาสตร์จังหวัด ที่ 5 ยุทธศาสตร์การส่งเสริมคุณภาพชีวิต</t>
  </si>
  <si>
    <t xml:space="preserve">            แผนงานที่ 5  แผนงานสร้างความเข้มแข็งของชุมชน</t>
  </si>
  <si>
    <t>เพื่อส่งเสริมให้บุคลากรมีสุขภาพ</t>
  </si>
  <si>
    <t>ร่างกายแข็งแรงและส่งเสริม</t>
  </si>
  <si>
    <t>ความสามัคคี</t>
  </si>
  <si>
    <t>สมาชิกสภา,พนักงานเทศบาล</t>
  </si>
  <si>
    <t>พนักงานเจ้าหน้าที่</t>
  </si>
  <si>
    <t>เข้าร่วมกิจกรรม</t>
  </si>
  <si>
    <t>สร้างเครือข่าย</t>
  </si>
  <si>
    <t>ในการปฏิบัติงาน</t>
  </si>
  <si>
    <t>กอง</t>
  </si>
  <si>
    <t>เพื่อส่งเสริมเยาวชนมีสุขภาพ</t>
  </si>
  <si>
    <t>ร่างกายแข็งแรงและลดปัญหา</t>
  </si>
  <si>
    <t>ประชาชนและเยาวชน</t>
  </si>
  <si>
    <t>ได้เข้าร่วมกิจกรรม</t>
  </si>
  <si>
    <t>มีสุขภาพร่างกาย</t>
  </si>
  <si>
    <t>แข็งแรงและลดปัญหา</t>
  </si>
  <si>
    <t>เพื่อเป็นการส่งเสริม และอนุรักษ์</t>
  </si>
  <si>
    <t>ไว้ซึ่งขนบธรรมเนียนประเพณีอัน</t>
  </si>
  <si>
    <t>ดีงาม</t>
  </si>
  <si>
    <t xml:space="preserve">เทศบาลตำบลบุณฑริก </t>
  </si>
  <si>
    <t>ประชาชนและเยาวชนในเขต</t>
  </si>
  <si>
    <t xml:space="preserve">ประชาชนและเยาวชนในเขต   </t>
  </si>
  <si>
    <t>การรักษาไว้ซึ่งประ</t>
  </si>
  <si>
    <t>เพณีอันดีงามของ</t>
  </si>
  <si>
    <t>วัฒนธรรมไทยฯ</t>
  </si>
  <si>
    <t>โครงการประเพณีสงกรานต์สืบสาน</t>
  </si>
  <si>
    <t>พรรษาอำเภอบุณฑริก</t>
  </si>
  <si>
    <t>เป็นการรักษาไว้ซึ่ง</t>
  </si>
  <si>
    <t>ประเพณีของท้องถิ่น</t>
  </si>
  <si>
    <t>ได้ส่งเสริม และอนุรักษ์</t>
  </si>
  <si>
    <t>ภูมิปัญญาของท้องถิ่น</t>
  </si>
  <si>
    <t>ประชาชนในเขต</t>
  </si>
  <si>
    <t>เทศบาลตำบลบุณฑริก อำเภอบุณฑริก จังหวัดอุบลราชธานี</t>
  </si>
  <si>
    <t>โครงการปรับปรุงซ่อมแซมต่อเติมอาคาร</t>
  </si>
  <si>
    <t>เพี่อให้เด็กเล็กในศูนย์พัฒนาเด็กเล็ก</t>
  </si>
  <si>
    <t>เทศบาลตำบลบุณฑริกมีอาคาร</t>
  </si>
  <si>
    <t>เรียนที่มีมาตรฐานคงทนถาวร</t>
  </si>
  <si>
    <t>ปรับปรุงซ่อมแซมต่อเติมอาคาร</t>
  </si>
  <si>
    <t>เรียนของศูนย์พัฒนาเด็กเล็ก</t>
  </si>
  <si>
    <t>จำนวนอาคารเรียนที่</t>
  </si>
  <si>
    <t xml:space="preserve">ได้รับการปรับปรุง </t>
  </si>
  <si>
    <t>ซ่อมแซม ต่อเติม</t>
  </si>
  <si>
    <t>มีอาคารเรียนที่ได้</t>
  </si>
  <si>
    <t>มาตรฐานทันสสมัย</t>
  </si>
  <si>
    <t>และเพียงพอ</t>
  </si>
  <si>
    <t>โครงการปรับปรุงโรงอาหารและโรงครัว</t>
  </si>
  <si>
    <t>เพื่อให้เด็กเล็กมีโรงอาหารและ</t>
  </si>
  <si>
    <t>ห้องครัวที่ถูกสุขลักษณะ</t>
  </si>
  <si>
    <t>ศูนย์พัฒนาเด็กเล็กเทศบาล</t>
  </si>
  <si>
    <t>เด็กเล็กในศูนย์พัฒนาเด็ก</t>
  </si>
  <si>
    <t>เล็กเทศบาลตำบล</t>
  </si>
  <si>
    <t>บุณฑริกมีโรงอาหารที่ถูก</t>
  </si>
  <si>
    <t>เด็กเล็กในศูนย์มีโรง</t>
  </si>
  <si>
    <t>อาหารที่ถูกสุข</t>
  </si>
  <si>
    <t>ลักษณะ</t>
  </si>
  <si>
    <t>(ลำดับที่ 1)</t>
  </si>
  <si>
    <t>(ลำดับที่ 3)</t>
  </si>
  <si>
    <t>โครงการปรับปรุงทางเชื่อมซอยใหญ่ล้ำ</t>
  </si>
  <si>
    <t xml:space="preserve">ข้างโรงเรียนโนนสวรรค์ ชุมชนโนนสวรรค์  </t>
  </si>
  <si>
    <t xml:space="preserve">ซอยขันงิน ชุมชนโนนสวรรค์  </t>
  </si>
  <si>
    <t>กว้าง 5 เมตร ยาว 159 เมตร</t>
  </si>
  <si>
    <t>ซอยชมชื่นพร้อมขยายไหล่ทาง คสล.</t>
  </si>
  <si>
    <t>ชุมชนโนนสวรรค์ หมู่2 อ.บุณฑริก</t>
  </si>
  <si>
    <t>จ.อุบลราชธานี</t>
  </si>
  <si>
    <t xml:space="preserve">ยาว 197 เมตร </t>
  </si>
  <si>
    <t>ไหล่ทาง คสล.กว้าง 1 ม.</t>
  </si>
  <si>
    <t>ยาว 197 ม.  หนา 0.15 ม.</t>
  </si>
  <si>
    <t>ถนนบุณฑริกไปบ้านโสกแสง จากร้าน</t>
  </si>
  <si>
    <t>ป.อะไหล่ ถึงสี่แยกบ้านตาเล็ก</t>
  </si>
  <si>
    <t>ยาว 100 เมตร พร้อมบ่อพัก</t>
  </si>
  <si>
    <t>คสล.</t>
  </si>
  <si>
    <t>ไฟส่องสว่างซอยแสนทวีสุข</t>
  </si>
  <si>
    <t>การ ประทีป ถึงสี่แยกบ้านนายบันเทิง จอม</t>
  </si>
  <si>
    <t>ขวัญ ชุมชนโนนสวรรค์ หมู่ 2 อ.บุณฑริก</t>
  </si>
  <si>
    <t>โครงการขยายผิวจราจร คสล.</t>
  </si>
  <si>
    <t xml:space="preserve">ซอยบุญทาพาเจริญหน้าบ้านพ่อปราณีต </t>
  </si>
  <si>
    <t>เรือนได้มีน้ำประปาใข้</t>
  </si>
  <si>
    <t>อย่างทั่วถึง</t>
  </si>
  <si>
    <t>เจาะบ่อบาดาล ชุมชนโนนท่าช้าง  หมู่ที่ 10</t>
  </si>
  <si>
    <t>จำนวน 1 ถัง</t>
  </si>
  <si>
    <t>ปัญญาแก้ว ถึง สวนยาง ชุมชนโนนสวรรค์</t>
  </si>
  <si>
    <t>หน้าศาลาประชาคม ถึงโรงสีนายนพรัตน์</t>
  </si>
  <si>
    <t>บุญศักดิ์</t>
  </si>
  <si>
    <t>ชุมชนโนนท่าช้าง หมู่ 10 อ.บุณฑริก</t>
  </si>
  <si>
    <t>ซอยร่วมใจ(ฝั่งทิศตะวันตก)</t>
  </si>
  <si>
    <t xml:space="preserve">โครงการปรับปรุงผิวจราจรหินคลุก </t>
  </si>
  <si>
    <t>ซอยร่วมใจถึงซอยนิลดวงดี จากบ้าน</t>
  </si>
  <si>
    <t>(ลำดับที่ 2)</t>
  </si>
  <si>
    <t>โครงการวางท่อประปาหมู่บ้าน</t>
  </si>
  <si>
    <t>วางท่อ PVC ขนาด 2 นิ้ว</t>
  </si>
  <si>
    <t>บ้านยายสำลี  อุ่นใจ) ชุมชนบ้วงาม</t>
  </si>
  <si>
    <t>กว้าง 6 เมตร ยาว 115 เมตร</t>
  </si>
  <si>
    <t>กว้าง 6 เมตร ยาว 265 เมตร</t>
  </si>
  <si>
    <t>(ลำดับที่ 5)</t>
  </si>
  <si>
    <t xml:space="preserve">ชุมชนบัวงาม   หมู่ที่ 1 อ.บุณฑริก </t>
  </si>
  <si>
    <t xml:space="preserve">โครงการก่อสร้างท่อระบายน้ำ  </t>
  </si>
  <si>
    <t>ซอยร่วมจิตร ถึง ร่องบ้าน</t>
  </si>
  <si>
    <t>โครงการซ่อมแซมฝาปิดรางระบายน้ำ</t>
  </si>
  <si>
    <t xml:space="preserve">ถนนบุณฑริก-นาจะหลวย ชุมชนบัวงาม </t>
  </si>
  <si>
    <t>เพื่อซ่อมแซมฝาครองระบายน้ำที่</t>
  </si>
  <si>
    <t>ชำรุดแตกหัก</t>
  </si>
  <si>
    <t>(ลำดับที่ 4)</t>
  </si>
  <si>
    <t>ร้อยละ60 ของถนน</t>
  </si>
  <si>
    <t>มีความสวยงานและ</t>
  </si>
  <si>
    <t>ปลอดภัย</t>
  </si>
  <si>
    <t>(ข้างธนาคารกรุงไทย ถนนบุณฑริก-</t>
  </si>
  <si>
    <t>นาจะหลวย) ชุมชนบัวงาม</t>
  </si>
  <si>
    <t xml:space="preserve">  -</t>
  </si>
  <si>
    <t>โครงการปรับปรุงยกระดับผิวจราจร คสล.</t>
  </si>
  <si>
    <t>(ช่วงซอยโคตรพงษ์ถึงซอยเปรมจิตร)</t>
  </si>
  <si>
    <t>โครงการขุดลอกร่องบ้านจากสะพาน</t>
  </si>
  <si>
    <t>ถนนบุณฑริก-เดช ถึงซอยบุณฑริกการาม</t>
  </si>
  <si>
    <t>ชุมชนบุณฑริกหมู่ที่ 8 อ.บุณฑริก</t>
  </si>
  <si>
    <t xml:space="preserve"> จ.อุบลราชธานี</t>
  </si>
  <si>
    <t>โครงการขยายไหล่ทาง คสล.พร้อมวางท่อ</t>
  </si>
  <si>
    <t>ซอยภักดี (บ้านตาปิ่น-ลำโดม)ข้างบ้านยาย</t>
  </si>
  <si>
    <t>หมู่ที่ 8  อ.บุณฑริก จ.อุบลราชธานี</t>
  </si>
  <si>
    <t>ซอยบุณฑริกการาม (จากบ้านตาจิตร -</t>
  </si>
  <si>
    <t xml:space="preserve">ยาว 171 เมตร </t>
  </si>
  <si>
    <t>กว้าง 6 เมตร ยาว 98 เมตร</t>
  </si>
  <si>
    <t>ติดตั้งโคมไฟฟ้าส่องสว่างซอยบุณฑริกกา</t>
  </si>
  <si>
    <t>ราม(ข้างบ้านนายสมศักด์  แก่นทีถึงบ้าน</t>
  </si>
  <si>
    <t>ผอ.ณัฐพล  บุญเจือ) ชุมชนบุณฑริก</t>
  </si>
  <si>
    <t>เรือนในซอยบุณฑริกกา</t>
  </si>
  <si>
    <t>รามได้รับความสะดวก</t>
  </si>
  <si>
    <t>ติดตั้งโคมไฟฟ้าส่องสว่างซอยชมชื่น</t>
  </si>
  <si>
    <t>หน้าหอพักมหาเทพถึงบ้านยายชม</t>
  </si>
  <si>
    <t>ชุมชนบุณฑริก ม.8</t>
  </si>
  <si>
    <t xml:space="preserve"> ม. 8 อ.บุณฑริก จ.อุบลราชธานี</t>
  </si>
  <si>
    <t>บ้านรองสุริยะ) ชุมชนบุณฑริก</t>
  </si>
  <si>
    <t>เสาวนีย์ ชุมชนบุณฑริก</t>
  </si>
  <si>
    <t>ระบายน้ำซอยภักดี ชุมชนบุณฑริก</t>
  </si>
  <si>
    <t>ศาลาประชาคมบุณฑริก</t>
  </si>
  <si>
    <t>โครงการก่อสร้างสะพานข้ามลำโดมน้อย</t>
  </si>
  <si>
    <t>ซอยบุณฑริกการามเชื่อมซอยเปรมจิตร</t>
  </si>
  <si>
    <t>กว้าง 8 เมตร ยาว 80 เมตร</t>
  </si>
  <si>
    <t>โครงการขยายเขตไฟฟ้าสาธารณะพร้อม</t>
  </si>
  <si>
    <t>ติดตั้งโคมไฟส่องสว่างซอยบ้านท้องถิ่น</t>
  </si>
  <si>
    <t>ซอยข้างวัดป่าศรีมงคล  ชุมชนโพนงาม</t>
  </si>
  <si>
    <t>กว้าง 4 เมตร ยาว 253 เมตร</t>
  </si>
  <si>
    <t>โครงการก่อสร้างท่อระบายน้ำพร้อมขยาย</t>
  </si>
  <si>
    <t>ผิวจราจร คสล.ซอยวัดป่าศรีมงคล</t>
  </si>
  <si>
    <t>วางท่อ คสล.ขนาด 0.60x128</t>
  </si>
  <si>
    <t>พร้อมบ่อพัก คสล.ขยาผิวจราจร</t>
  </si>
  <si>
    <t>2.50 ม. ยาว 119 ม.</t>
  </si>
  <si>
    <t>โครงการปรับปรุงหลังคาตลาดหลังเก่า</t>
  </si>
  <si>
    <t>เทศบาลตำบลบุณฑริก ชุมชนโพนงาม</t>
  </si>
  <si>
    <t>จำนวน 1  หลัง</t>
  </si>
  <si>
    <t>เพื่อปรับปรุงหลังคาที่ชำรุดเสียหาย</t>
  </si>
  <si>
    <t>ผู้มาซื้อและขายในตลาด</t>
  </si>
  <si>
    <t>มีความปลอดภัย</t>
  </si>
  <si>
    <t>โครงการก่อสร้างศาลากลางน้ำบริเวณ</t>
  </si>
  <si>
    <t>เพื่อปรับปรุงภูมิทัศน์สระบัวขาวให้</t>
  </si>
  <si>
    <t>สวยงามและเป็นสถานที่พักผ่อน</t>
  </si>
  <si>
    <t>ตามแบบแปลนเทศบาลฯ</t>
  </si>
  <si>
    <t>สระบัวขาว   ชุมชนโพนงาม</t>
  </si>
  <si>
    <t>เป็นสถานที่พักผ่อน</t>
  </si>
  <si>
    <t>เป็นสถานที่พักผ่อนของ</t>
  </si>
  <si>
    <t>ประชาชนทั่วไป</t>
  </si>
  <si>
    <t>ปลูกต้นไม้และจัดสวนพรัอม</t>
  </si>
  <si>
    <t>ก่อสร้างลาน คสล.และจัดหา</t>
  </si>
  <si>
    <t>เครื่องออกกำลังกาย</t>
  </si>
  <si>
    <t>ประชาชนทั่วไปและ</t>
  </si>
  <si>
    <t>และออกกำลังกาย</t>
  </si>
  <si>
    <t>โครงการปรับปรุงภูมิทัศน์บริเวณรอบสวน</t>
  </si>
  <si>
    <t>โครงการวางท่อระบายน้ำ ซอยเปรมจิตร</t>
  </si>
  <si>
    <t>(มุมตลาดนัดด้านหลัง สปอ.เก่า)</t>
  </si>
  <si>
    <t>วางท่อคสล.ขนาด 0.60x1.00 ม.</t>
  </si>
  <si>
    <t>พร้อมบ่อพัก คสล.</t>
  </si>
  <si>
    <t>ซอยเปรมจิตร</t>
  </si>
  <si>
    <t>ซอยพิทักษ์สันติราษฎร์ ชุมชนโพนงาม</t>
  </si>
  <si>
    <t>ปักเสาพาดสาย ถนนประชาราษฎร์ 2</t>
  </si>
  <si>
    <t>โครงการปรับปรุงผิวจราจรถนน คสล.</t>
  </si>
  <si>
    <t>ถนนประชาราษฎร์ 1 ชุมชนโพนงาม</t>
  </si>
  <si>
    <t>ซอยสุขาภิบาล 2 ชุมชนโพนสุขสันต์</t>
  </si>
  <si>
    <t>โครงการก่อสร้างถนน คสล.พร้อมวางท่อ</t>
  </si>
  <si>
    <t>ระบายน้ำ ถนนประชาราษฎร์ 1</t>
  </si>
  <si>
    <t>(จากโรงสีลุงวีถึงหนองคล้า)</t>
  </si>
  <si>
    <t>โครงการปรับปรุงผิวจราจรคอนกรีตเสริม</t>
  </si>
  <si>
    <t>กว้าง 8 เมตร ยาว 144  เมตร</t>
  </si>
  <si>
    <t xml:space="preserve">เหล็ก ถนนมงคลอนุเคราะห์ </t>
  </si>
  <si>
    <t>ชุมชนโพนสุขสันต์ หมู่ที่ 12 อ.บุณฑริก</t>
  </si>
  <si>
    <t>กว้าง 4 เมตร ยาว 143 เมตร</t>
  </si>
  <si>
    <t>ซอยสุขาภิบาล 5  ชุมชนโพนสุขสันต์</t>
  </si>
  <si>
    <t>เพื่อป้องกันสัตว์ต่าง ๆ คุ้ยเขี่ยขยะ</t>
  </si>
  <si>
    <t>ยาว 80 เมตร</t>
  </si>
  <si>
    <t>การป้องกันสัตว์</t>
  </si>
  <si>
    <t>สามารถป้องกันสัตว์</t>
  </si>
  <si>
    <t>ประตูปิด-เปิดทางเข้าออก ชุมชนโพนสุขสันต์</t>
  </si>
  <si>
    <t>ได้</t>
  </si>
  <si>
    <t>หมู่ที่ 12 อ.บุณฑริก จ.อุบลราชธานี</t>
  </si>
  <si>
    <t>เพื่อลดปัญหาการจราจรติดขัด</t>
  </si>
  <si>
    <t>กว้าง  8 เมตร ยาว 80 เมตร</t>
  </si>
  <si>
    <t>ร้อยละ70 ของประชาชน</t>
  </si>
  <si>
    <t>การจราจรไม่ติดขัด</t>
  </si>
  <si>
    <t>ประชาชนเดินทางสะดวก</t>
  </si>
  <si>
    <t>เดินทางสะดวกและ</t>
  </si>
  <si>
    <t>และการเดินทาง</t>
  </si>
  <si>
    <t>ซอยเปรมจิตรเชื่อมซอยบุณฑริกการาม</t>
  </si>
  <si>
    <t>ซอยสุขาภิบาล 3 ชุมชนโพนสุขสันต์</t>
  </si>
  <si>
    <t>ซอยสุขาภิบาล 3</t>
  </si>
  <si>
    <t>ซอยวิทยาพัฒนา  ชุมชนโพนสุขสันต์</t>
  </si>
  <si>
    <t>ซอยบ้านยายผ่อง  ชุมชนโพนสุขสันต์</t>
  </si>
  <si>
    <t>ติดตั้งโคมไฟส่องสว่าง ซอยหนองคล้า</t>
  </si>
  <si>
    <t>ติดตั้งโคมไฟส่องสว่าง ซอยจันทร์พวง</t>
  </si>
  <si>
    <t>โครงการปรับปรุงต่อเติมศาลาประชาคม</t>
  </si>
  <si>
    <t xml:space="preserve">เพื่อใช้เป็นสถานที่จัดกิจกรรมต่าง ๆ </t>
  </si>
  <si>
    <t>(ตามแบบแปลนเทศบาลฯ)</t>
  </si>
  <si>
    <t>มีสถานที่จัดกิจกรรม</t>
  </si>
  <si>
    <t>ที่สะอาดสวยงาม</t>
  </si>
  <si>
    <t>โครงการก่อสร้างฝาย คสล.ร่องโป่ง</t>
  </si>
  <si>
    <t>โครงการก่อสร้างอาคารคัดแยกขยะพร้อม</t>
  </si>
  <si>
    <t>เพื่อใช้เป็นอาคารคัดแยกขยะและ</t>
  </si>
  <si>
    <t>กว้าง 10 เมตร ยาว 25 เมตร</t>
  </si>
  <si>
    <t>ขยะไม่ส่งกลิ่นเหม็น</t>
  </si>
  <si>
    <t>เป็นสถานที่กำจัดขยะ</t>
  </si>
  <si>
    <t>ติดตั้งเตาเผาขยะ เทศบาลตำบลบุณฑริก</t>
  </si>
  <si>
    <t>ทำลายขยะโดยการเผา</t>
  </si>
  <si>
    <t>กำจัดได้ถูกหลัก</t>
  </si>
  <si>
    <t>ที่ถูกหลัก</t>
  </si>
  <si>
    <t>เพื่อให้การระบายน้ำเป็นไปอย่างมี</t>
  </si>
  <si>
    <t>กว้าง 6 เมตร ยาว 140 เมตร</t>
  </si>
  <si>
    <t>น้ำไม่ท่วมขัง</t>
  </si>
  <si>
    <t>สามารถระบายน้ำได้</t>
  </si>
  <si>
    <t>ลึก 2.00 เมตร</t>
  </si>
  <si>
    <t>สะดวกน้ำไม่ท่วมขัง</t>
  </si>
  <si>
    <t>โครงการก่อสร้างคลองระบายน้ำคอนกรีต</t>
  </si>
  <si>
    <t xml:space="preserve">เสริมเหล็กร่องหมากต้อง </t>
  </si>
  <si>
    <t xml:space="preserve">ชุมชนโพนสุขสันต์ หมู่ที่ 12 อ.บุณฑริก </t>
  </si>
  <si>
    <t>หมู่ 2 อ.บุณฑริก จ.อุบลราชธานี</t>
  </si>
  <si>
    <t>โครงการก่อสร้างหอประชุมอเนกประสงค์</t>
  </si>
  <si>
    <t>เพีอให้มีห้องประชุมในการจัด</t>
  </si>
  <si>
    <t>มีสถานที่จัดกิจกรรมที่</t>
  </si>
  <si>
    <t>โครงการก่อสร้างอาคารเรียนโรงเรียน</t>
  </si>
  <si>
    <t>เพี่อให้นักเรียนโรงเรียนเทศบาล</t>
  </si>
  <si>
    <t>บุณฑริกมีห้องเรียน</t>
  </si>
  <si>
    <t>เด็กนักเรียนมีห้องเรียน</t>
  </si>
  <si>
    <t>ครบทุกระดับชั้นเรียน</t>
  </si>
  <si>
    <t>เด็กนักเรียนมี</t>
  </si>
  <si>
    <t>ห้องเรียนครบทุก</t>
  </si>
  <si>
    <t>ระดับชั้นเรียน</t>
  </si>
  <si>
    <t>โครงการปรับปรุงห้องน้ำสำหรับเด็กเล็ก/</t>
  </si>
  <si>
    <t>เครื่องสุขภัณฑ์</t>
  </si>
  <si>
    <t>เด็กเล็กมีห้องน้ำ</t>
  </si>
  <si>
    <t>สะอาดและเพียงพอ</t>
  </si>
  <si>
    <t>ถูกสุขลักษณะ</t>
  </si>
  <si>
    <t>เจาะบ่อบาดาล โรงเรียนเทศบาลบุณฑริก</t>
  </si>
  <si>
    <t>นักเรียนมีน้ำสะอาดใช้</t>
  </si>
  <si>
    <t>อย่างพอเพียง</t>
  </si>
  <si>
    <t>โรงเรียนและศูนย์พัฒนา</t>
  </si>
  <si>
    <t>เด็กเล็กมีที่พักให้กับ</t>
  </si>
  <si>
    <t>ผู้ปกครอง</t>
  </si>
  <si>
    <t>เพื่อให้มีที่พักเพื่อรอ</t>
  </si>
  <si>
    <t>รับนักเรียน</t>
  </si>
  <si>
    <t>ความปลอดภัยของเด็ก</t>
  </si>
  <si>
    <t>นักเรียน ร้อยละ 80</t>
  </si>
  <si>
    <t>เด็กนักเรียนมีความ</t>
  </si>
  <si>
    <t>โครงการปรับปรุงศูนย์การเรียนรู้ชุมชน</t>
  </si>
  <si>
    <t>เพื่อให้ศูนย์การเรียนรู้ชุมชนอยู่ใน</t>
  </si>
  <si>
    <t>สภาพสมบูรณ์เสมอ</t>
  </si>
  <si>
    <t>ขนาดกว้าง 4 เมตร ยาว 70 ม.</t>
  </si>
  <si>
    <t>ร้อยละ 60 ของ</t>
  </si>
  <si>
    <t>ผู้ใช้บริการมีความพึง</t>
  </si>
  <si>
    <t>พอใจ</t>
  </si>
  <si>
    <t>มีอาคารศูนย์การ</t>
  </si>
  <si>
    <t>สบาย</t>
  </si>
  <si>
    <t>ศึกษาเทศบาลตำบลบุณฑริก</t>
  </si>
  <si>
    <t>เพื่อให้เด็กนักเรียนได้มีถนนสำหรับ</t>
  </si>
  <si>
    <t>ใช้ในการสัญจรไปมาสะดวก</t>
  </si>
  <si>
    <t>โครงการก่อสร้างสนามเด็กเล่นบ่อทราย</t>
  </si>
  <si>
    <t>เพื่อให้เด็กนักเรียนได้รับความสนุก</t>
  </si>
  <si>
    <t>เพลิดเพลินและพัฒนาทักษะแก่เด็ก</t>
  </si>
  <si>
    <t>เด็กนักเรียนมีสนามเด็ก</t>
  </si>
  <si>
    <t>เล่นเพียงพอ</t>
  </si>
  <si>
    <t>พัฒนาการที่ดีขึ้น</t>
  </si>
  <si>
    <t>โครงการก่อสร้างถนน คสล.ภายใน</t>
  </si>
  <si>
    <t>สำนักงานเทศบาลตำบลบุณฑริก</t>
  </si>
  <si>
    <t>เพื่อให้ประชาชนที่มาติดต่อราชการ</t>
  </si>
  <si>
    <t>ได้อย่างสะดวกรวดเร็วและปลอดภัย</t>
  </si>
  <si>
    <t>กว้าง 6 เมตร ยาว 67 เมตร</t>
  </si>
  <si>
    <t>ประชาชนผู้มาใช้</t>
  </si>
  <si>
    <t>บริการสะดวก</t>
  </si>
  <si>
    <t>โครงการปลูกหญ้าแฝกและปลูกต้นไม้</t>
  </si>
  <si>
    <t>ตามแนวพระราชดำริ</t>
  </si>
  <si>
    <t>เพื่อเป็นแหล่งเรียนรู้และอนุรักษ์</t>
  </si>
  <si>
    <t>การอนุรักษ์ทรัพยากร</t>
  </si>
  <si>
    <t>และสิ่งแวดล้อม</t>
  </si>
  <si>
    <t>โครงการก่อสร้างลานกิจกรรมหน้าสาธง</t>
  </si>
  <si>
    <t>ถึงด้านหน้าสนามเด็กเล่นโรงเรียนเทศบาล</t>
  </si>
  <si>
    <t>เพื่อประกอบกิจกรรมด้านหน้าเสาธง</t>
  </si>
  <si>
    <t xml:space="preserve">และจัดกิจกรรมอื่น ๆ </t>
  </si>
  <si>
    <t>พื้นที่โดยรวม 488 ต.ร.ม.</t>
  </si>
  <si>
    <t>ร้อยละ 70 ของการจัด</t>
  </si>
  <si>
    <t>มีพื้นที่จัดกิจกรรม</t>
  </si>
  <si>
    <t>โครงการปรับปรุงอาคารกองช่างพร้อมระบบ</t>
  </si>
  <si>
    <t>เพื่อใช้เป็นอาคารที่ทำการกองช่าง</t>
  </si>
  <si>
    <t>ไฟฟ้าระบบสื่อสารและระบบปรับอากาศ</t>
  </si>
  <si>
    <t>ใช้เป็นสถานที่ทำการ</t>
  </si>
  <si>
    <t>เป็นสถานที่ทำการ</t>
  </si>
  <si>
    <t>ของกองช่าง</t>
  </si>
  <si>
    <t>เทียนพรรษา อำเภอบุณฑริก</t>
  </si>
  <si>
    <t>เทียนพรรษา จังหวัดอุบลราชธานี</t>
  </si>
  <si>
    <t>โครงการอบรมพัฒนาศักยภาพคณะกรรมการ</t>
  </si>
  <si>
    <t>สามารถประสานงาน</t>
  </si>
  <si>
    <t>ชุมชนและส่งเสริมการเรียนรู้นอกสถานที่</t>
  </si>
  <si>
    <t>ในการทำงานได้ดีของ</t>
  </si>
  <si>
    <t>คณะกรรมการชุมชนและคณะผู้บริหาร</t>
  </si>
  <si>
    <t>ผู้บริหาร,พนักงาน</t>
  </si>
  <si>
    <t>และคณะกรรมการฯ</t>
  </si>
  <si>
    <t>โครงการปรับปรุงข้อมูลแผนที่ภาษีและ</t>
  </si>
  <si>
    <t>เพื่อพัฒนาประสิทธิภาพการจัดเก็บ</t>
  </si>
  <si>
    <t>ทำให้ทราบรายละเอียดของ</t>
  </si>
  <si>
    <t>รายได้จากการจัดเก็บ</t>
  </si>
  <si>
    <t>จัดเก็บข้อมูลอย่างเป็น</t>
  </si>
  <si>
    <t>ทะเบียนทรัพย์สิน</t>
  </si>
  <si>
    <t>ภาษีบำรุงท้องที่ ภาษีโรงเรือน ภาษี</t>
  </si>
  <si>
    <t>ทร้พย์สินที่ถูกต้องครบถ้วน เป็น</t>
  </si>
  <si>
    <t>ภาษีบำรุงท้องที่ ภาษี</t>
  </si>
  <si>
    <t>ระบบถูกต้องและครบ</t>
  </si>
  <si>
    <t>ป้าย และลดปัญหาขั้นตอนการทำงาน</t>
  </si>
  <si>
    <t>ปัจจุบันของผู้มีกรรมสิทธิ์แต่ละ</t>
  </si>
  <si>
    <t>โรงเรือน ภาษีป้าย</t>
  </si>
  <si>
    <t>ถ้วน</t>
  </si>
  <si>
    <t>โดยการปรับปรุงฐานข้อมูลของปรงที่</t>
  </si>
  <si>
    <t>ราย</t>
  </si>
  <si>
    <t xml:space="preserve"> เพิ่มขึ้น ร้อยละ 80</t>
  </si>
  <si>
    <t>รายได้เพิ่มขึ้นทั่วถึงและ</t>
  </si>
  <si>
    <t>ดินฯเอกสารสิทธิเพื่อรองรับปัญหาการ</t>
  </si>
  <si>
    <t>จัดเก็บในปัจจุบัน</t>
  </si>
  <si>
    <t>โครงการส่งเสริมสนับสนุนการดำเนินการจัด</t>
  </si>
  <si>
    <t>เพื่อให้มีความพร้อมที่จะรองรับการ</t>
  </si>
  <si>
    <t xml:space="preserve">การเตรียมเครื่องคอมพิวเตอร์ </t>
  </si>
  <si>
    <t>สามารถรายงานผลการ</t>
  </si>
  <si>
    <t>การจัดทำบัญชีการจัด</t>
  </si>
  <si>
    <t>ทำระบบบัญชีคอมพิวเตอร์ของเทศบาลตำบล</t>
  </si>
  <si>
    <t>ปฏิบัติงานในระบบบัญชีคอมพิวเตอร์</t>
  </si>
  <si>
    <t>อุปกรณ์และการปรับปรุงระบบ</t>
  </si>
  <si>
    <t>ดำเนินงานในระบบบัญชี</t>
  </si>
  <si>
    <t>ทำรายงานการเงิน การ</t>
  </si>
  <si>
    <t>บุณฑริก (e-laas)</t>
  </si>
  <si>
    <t>ของเทศบาลตำบลบุณฑริก(e-laas)</t>
  </si>
  <si>
    <t>อินเทอร์เน็ต</t>
  </si>
  <si>
    <t>คอมพิวเตอร์ได้อย่างถูก</t>
  </si>
  <si>
    <t>จัดซื้อจัดจ้าง ในระบบ</t>
  </si>
  <si>
    <t>ต้องและรวดเร็ว</t>
  </si>
  <si>
    <t>บัญชีคอมพิวเตอร์</t>
  </si>
  <si>
    <t>(e-laas)ได้อย่างถูกต้อง</t>
  </si>
  <si>
    <t>รวดเร็ว</t>
  </si>
  <si>
    <t>โครงการสัตว์ปลอดโรค คนปลอดภัยจาก</t>
  </si>
  <si>
    <t>1.เพื่อสำรวจข้อมูลสัตว์และขึ้นทะ</t>
  </si>
  <si>
    <t xml:space="preserve">จำนวนสัตว์ที่ขึ้น </t>
  </si>
  <si>
    <t>ควบคุมการเกิดโรค</t>
  </si>
  <si>
    <t>โรคพิษสุนัขบ้าฯ</t>
  </si>
  <si>
    <t>เบียนสัตว์</t>
  </si>
  <si>
    <t>ทะเบียน</t>
  </si>
  <si>
    <t>พิษสุนัขบ้าฯ</t>
  </si>
  <si>
    <t>2.เพื่อจัดซื้อวัคซีนและอุปกรณ์ในการ</t>
  </si>
  <si>
    <t>ฉีดเพื่อป้องกันและควบคุมโรคพิษ</t>
  </si>
  <si>
    <t>โครงการบรรพชาสามเณรและบวชศิล</t>
  </si>
  <si>
    <t>เพื่อสืบสานวัฒนธรรมประเพณีของ</t>
  </si>
  <si>
    <t>ร้อยละ 60 ของผู้เข้า</t>
  </si>
  <si>
    <t>สืบสานวัฒนธรรมท้อง</t>
  </si>
  <si>
    <t>จาริณีภาคฤดูร้อน</t>
  </si>
  <si>
    <t>ถิ่นให้สืบไป</t>
  </si>
  <si>
    <t>โครงการประกวดวงดนตรีเยาวชนเทศบาล</t>
  </si>
  <si>
    <t>เด็ก และเยาวชน ในเขตเทศบา</t>
  </si>
  <si>
    <t>เด็กและเยาวชนใช้</t>
  </si>
  <si>
    <t>ว่างให้เป็นประโยชน์ฯ</t>
  </si>
  <si>
    <t>เวลาว่างให้เกิดประ</t>
  </si>
  <si>
    <t>โยชน์</t>
  </si>
  <si>
    <t xml:space="preserve">อุดหนุนโครงการพระราชดำริ </t>
  </si>
  <si>
    <t>เพื่อพัฒนาด้านสาธารณสุขชุมชน</t>
  </si>
  <si>
    <t>ร้อยละ 60 ของผู้ใข้</t>
  </si>
  <si>
    <t>การบริการด้านสาธา</t>
  </si>
  <si>
    <t>ด้านสาธารณสุข 7 ชุมชน</t>
  </si>
  <si>
    <t>ตามแนวทางพระราชดำริ</t>
  </si>
  <si>
    <t>บริการฯ</t>
  </si>
  <si>
    <t>รณสุขในชุมชนดีขึ้น</t>
  </si>
  <si>
    <t>โครงการปรับปรุง/ซ่อมแซมอาคารเรียน</t>
  </si>
  <si>
    <t>เพื่อให้อาคารเรียนอยู่ในสภาพที่ใช้</t>
  </si>
  <si>
    <t>ปรับปรุงซ่อมแซมอาคารเรียน</t>
  </si>
  <si>
    <t xml:space="preserve">นักเรียนโรงเรียน </t>
  </si>
  <si>
    <t>นักเรียนมีการอาคาร</t>
  </si>
  <si>
    <t>และอาคารประกอบ</t>
  </si>
  <si>
    <t>งานได้ดี</t>
  </si>
  <si>
    <t>เทศบาลบุณฑริก</t>
  </si>
  <si>
    <t>ที่มีความพร้อมในการ</t>
  </si>
  <si>
    <t>โครงการชุมชนเศรษฐกิจพอเพียง</t>
  </si>
  <si>
    <t>เพื่อส่งเสริมอาชีพตามแนวทาง</t>
  </si>
  <si>
    <t>จำนวนร้อยละ 90</t>
  </si>
  <si>
    <t>โครงการปิดทองหลังพระสืบสานแนว</t>
  </si>
  <si>
    <t>พระราชดำริ</t>
  </si>
  <si>
    <t>โครงการส่งเสริมประเพณีท้องถิ่น</t>
  </si>
  <si>
    <t>เพื่อเป็นการส่งเสริม และอนุรักษ์ไว้</t>
  </si>
  <si>
    <t>ซึ่งขนบธรรมเนียนประเพณีอันดีงาม</t>
  </si>
  <si>
    <t>ไว้ซึ่งขนบธรรมเนียน</t>
  </si>
  <si>
    <t xml:space="preserve"> จำนวน 7 ชุมชน</t>
  </si>
  <si>
    <t>ประเพณีอันดีงาม</t>
  </si>
  <si>
    <t>แบบ ผ.02/1</t>
  </si>
  <si>
    <t>สำหรับ โครงการที่เกินศักยภาพขององค์กรปกครองส่วนท้องถิ่น</t>
  </si>
  <si>
    <t>จัดซื้อเครืองคอมพิวเตอร์ตั้งโต๊ะ</t>
  </si>
  <si>
    <t>จัดซื้อเก้าอี้ทำงานให้พนักงาน</t>
  </si>
  <si>
    <t>จำนวน 4 ตัว</t>
  </si>
  <si>
    <t>(ป้องกัน)</t>
  </si>
  <si>
    <t>จัดซื้อเครื่องพิมพ์แบบฉีดหมึก</t>
  </si>
  <si>
    <t>จัดซื้อตู้เก็บเอกสารบานเลื่อน</t>
  </si>
  <si>
    <t>กระจก ขนาด 4 ฟุต</t>
  </si>
  <si>
    <t>จัดซื้อตู้จัดเก็บเอกสาร</t>
  </si>
  <si>
    <t>ครุภัณฑ์โรงงาน</t>
  </si>
  <si>
    <t>จัดซื้อไฟสัญญาณวับวาบสี</t>
  </si>
  <si>
    <t>เหลือง (LED)</t>
  </si>
  <si>
    <t>สาธารณสุขฯ</t>
  </si>
  <si>
    <t>จัดซื้อกล่องจ่ายน้ำประปา</t>
  </si>
  <si>
    <t>พร้อมติดตั้ง กดหยุดและกดทำ</t>
  </si>
  <si>
    <t>งานต่อเนื่องได้</t>
  </si>
  <si>
    <t>หยอดเหรียญได้ทุกเหรียญ ฯ</t>
  </si>
  <si>
    <t>จัดซื้อเครื่องปริ้นเตอร์ แบบ</t>
  </si>
  <si>
    <t>อิงเจ็ตติดแท่งด้านนอก</t>
  </si>
  <si>
    <t>ครุภัณฑ์การศึกษา</t>
  </si>
  <si>
    <t>จัดซื้อโต๊ะเก้าอี้นักเรียน โรงเรียน</t>
  </si>
  <si>
    <t>จัดซื้อสว่านไฟฟ้า</t>
  </si>
  <si>
    <t>ขนาด3/8 นิ้ว ข้อต่อเกลียวที่</t>
  </si>
  <si>
    <t>แกนดอกสว่าน 1/2นิ้ว</t>
  </si>
  <si>
    <t>ครุภัณฑ์สำรวจ</t>
  </si>
  <si>
    <t>จัดซื้อบันไดอลูมิเนียมแบบสไลด์</t>
  </si>
  <si>
    <t>ผลิตจากอลูมิเนียมอัลลอยหนา</t>
  </si>
  <si>
    <t>พิเศษ ฯ</t>
  </si>
  <si>
    <t>ครุภัณฑ์โฆษณาและเผยแพร่</t>
  </si>
  <si>
    <t>ค่าจัดซื้อเก้าอี้ทำงาน</t>
  </si>
  <si>
    <t>ค่าจัดซื้อโต๊ะทำงาน</t>
  </si>
  <si>
    <t>ค่าจัดซื้อเครื่องตัดหญ้า</t>
  </si>
  <si>
    <t>ค่าจัดซื้อเครื่องพิมพ์แบบฉีด</t>
  </si>
  <si>
    <t>หมึก</t>
  </si>
  <si>
    <t>ครุภัณฑ์ดนตรีและนาฎศิลป์</t>
  </si>
  <si>
    <t>ค่าจัดซื้อเครื่องดนตรีพื้นบ้าน</t>
  </si>
  <si>
    <t>ค่าจัดซื้อตู้วางหนังสือ</t>
  </si>
  <si>
    <t>กองสาธา</t>
  </si>
  <si>
    <t>รณสุขฯ</t>
  </si>
  <si>
    <t>ครุภัณฑ์อื่น</t>
  </si>
  <si>
    <t>ค่าจัดซื้อเครื่องคอมพิวเตอร์</t>
  </si>
  <si>
    <t>ตั้งโต๊ะ</t>
  </si>
  <si>
    <t>จัดซื้อซุ้มเฉลิมพระเกียรติ ร.10</t>
  </si>
  <si>
    <t>ค่าจัดซื้อเครื่องตัดหญ้าแบบข้อ</t>
  </si>
  <si>
    <t>แข็ง</t>
  </si>
  <si>
    <t>ค่าจัดซื้อเครื่องตัดหญ้าแบบ</t>
  </si>
  <si>
    <t>ล้อจักรยาน</t>
  </si>
  <si>
    <t>ค่าจัดซื้อเครื่องสกัด รื้อ ทำลาย</t>
  </si>
  <si>
    <t>คอนกรีตชนิดลมพร้อมเครื่อง</t>
  </si>
  <si>
    <t>ปั้มลมแบบติดตั้งเครื่องยนต์</t>
  </si>
  <si>
    <t>ดีเซล</t>
  </si>
  <si>
    <t>ค่าจัดซื้อรถฟาร์มแทรกเตอร์</t>
  </si>
  <si>
    <t xml:space="preserve">ชนิดขับเคลื่อน 4 ล้อ </t>
  </si>
  <si>
    <t>ขนาด 85 แรงม้า</t>
  </si>
  <si>
    <t>ค่าจัดซื้อโคมไฟฟ้าถนน ชนิด LED</t>
  </si>
  <si>
    <t>ขนาด 150 w</t>
  </si>
  <si>
    <t>กันและบรรเทาสาธารณภัย</t>
  </si>
  <si>
    <t>โครงการอบรมให้ความรู้การป้อง</t>
  </si>
  <si>
    <t>โครงการฝึกอบรมพัฒนาศักยภาพ</t>
  </si>
  <si>
    <t>อปพร.เทศบาลตำบลบุณฑริก</t>
  </si>
  <si>
    <t>สมาชิก อปพร.จำนวน 50 คน</t>
  </si>
  <si>
    <t>เพื่อพัฒนาศักยภาพและขีดความสามารถ</t>
  </si>
  <si>
    <t>ของ อปพร.ในการช่วยเหลือเจ้าพนักงาน</t>
  </si>
  <si>
    <t>ในการป้องกันและบรรเทาสาธารณภัย</t>
  </si>
  <si>
    <t>และช่วยเหลือผู้ประสบภัย</t>
  </si>
  <si>
    <t>จนท.ศูนย์ สมาชิกอปพร.</t>
  </si>
  <si>
    <t>ได้รับการฝึกอบรมฯ</t>
  </si>
  <si>
    <t>และมีความสามารถมาก</t>
  </si>
  <si>
    <t>โครงการเสริมสร้างศักยภาพชุมชนด้านการ</t>
  </si>
  <si>
    <t>จัดการภัยพิบัติ</t>
  </si>
  <si>
    <t>เพื่อเป็นการเตรียมความพร้อมให้กับ</t>
  </si>
  <si>
    <t>คณะกรรมชุมชนในเขตในการรับมือ</t>
  </si>
  <si>
    <t>และจัดการกับภัยพิบัติฯ</t>
  </si>
  <si>
    <t>จำนวน 70 คน</t>
  </si>
  <si>
    <t xml:space="preserve"> - </t>
  </si>
  <si>
    <t>ผู้นำชุมชนและประชาชน</t>
  </si>
  <si>
    <t>มีความรู้ความเข้าใจ</t>
  </si>
  <si>
    <t>ในการจัดการกับภัย</t>
  </si>
  <si>
    <t>พิบัติ</t>
  </si>
  <si>
    <t>โครงการรณรงค์ ประชาสัมพันธ์ป้องกันและ</t>
  </si>
  <si>
    <t>แก้ไขปัญหายาเสพติด</t>
  </si>
  <si>
    <t>เพื่อดำเนินการรณรงค์ ประชาสัมพันธ์</t>
  </si>
  <si>
    <t>ให้กับประชาชนมีจิตสำนึก และร่วมกัน</t>
  </si>
  <si>
    <t>ป้องกันและแก้ไขปัญหายาเสพติด</t>
  </si>
  <si>
    <t>จำนวน  7 ป้าย แผ่นพับความ</t>
  </si>
  <si>
    <t>รู้เรื่องยาเสพติด</t>
  </si>
  <si>
    <t>แก้ไขปัญหาไฟป่าและหมอกควัน</t>
  </si>
  <si>
    <t>ป้องกันและแก้ไขปัญหาไฟป่าฯ</t>
  </si>
  <si>
    <t xml:space="preserve">จำนวน  2 ป้าย </t>
  </si>
  <si>
    <t>จัดทำป้ายรณรงค์และ</t>
  </si>
  <si>
    <t>ป้ายประชาสัมพันธ์</t>
  </si>
  <si>
    <t>ประชาชนในเขตพื้นที่</t>
  </si>
  <si>
    <t>ได้มีจิตสำนึกและมีความ</t>
  </si>
  <si>
    <t>ตระหนักให้ความสำคัญ</t>
  </si>
  <si>
    <t>ในเรื่องยาเสพติด</t>
  </si>
  <si>
    <t>ในเรื่องไฟป่าฯ</t>
  </si>
  <si>
    <t>เพื่อจัดทำป้ายเตือน จัดเสี่ยงภัย</t>
  </si>
  <si>
    <t xml:space="preserve">จุดอันตรายต่าง ๆ </t>
  </si>
  <si>
    <t xml:space="preserve">จำนวน  3 ป้าย </t>
  </si>
  <si>
    <t xml:space="preserve">ดำเนินการติดต้องป้าย </t>
  </si>
  <si>
    <t xml:space="preserve">ตามจุดเสี่ยงต่าง ๆ </t>
  </si>
  <si>
    <t>ได้มีการป้องกันและลด</t>
  </si>
  <si>
    <t>ความเสี่ยงต่อการเกิด</t>
  </si>
  <si>
    <t>ภัยฯ</t>
  </si>
  <si>
    <t>โครงการติดตั้งกระจกโค้งเพื่อลดอุบัติติเหตุใน</t>
  </si>
  <si>
    <t>ชุมชนเทศบาลตำบลบุณฑริก</t>
  </si>
  <si>
    <t>เพื่อลดการเกิดอุบัติเหตุด้านการจราจร</t>
  </si>
  <si>
    <t>ภายในชุมชน</t>
  </si>
  <si>
    <t>ประชาชนมีความปลอด</t>
  </si>
  <si>
    <t>ภัยในการจราจร</t>
  </si>
  <si>
    <t>ค่าจัดซื้อเครื่องดับเพลิงชนิดผง</t>
  </si>
  <si>
    <t>เคมีแห้ง</t>
  </si>
  <si>
    <t>เคมีแห้ง เครื่องกับเพลิงชนิดน้ำยา</t>
  </si>
  <si>
    <t>เหลวระเหย</t>
  </si>
  <si>
    <t>ค่าจัดซื้อชุดดับเพลิง</t>
  </si>
  <si>
    <t>จำนวน 6 เครื่อง</t>
  </si>
  <si>
    <t>จัดซื้อเครื่องพ่นหมอกควัน</t>
  </si>
  <si>
    <t xml:space="preserve">Swingfog SN 50 (สวิงฟอกซ์ </t>
  </si>
  <si>
    <t>รุ่นเอสเอ็น 50)</t>
  </si>
  <si>
    <t xml:space="preserve">ไฟฉาย 4 ก้อน </t>
  </si>
  <si>
    <t xml:space="preserve"> -ระบบจุดระเบิดใช้พลังงานจาก</t>
  </si>
  <si>
    <t xml:space="preserve"> -ถังบรรจุน้ำยาความจุ 6.5 ลิตร</t>
  </si>
  <si>
    <t xml:space="preserve"> -น้ำหนักเครื่องเปล่า 8.8 กก.</t>
  </si>
  <si>
    <t xml:space="preserve">ค่าจัดซื้อชั้นเก็บเอกสาร แบบ 40 </t>
  </si>
  <si>
    <t>ช่อง พร้อมล้อเลื้อน จำนวน 1 หลัง</t>
  </si>
  <si>
    <t>โครงการจ้างที่ ปรึกษาสำรวจและออกแบบ</t>
  </si>
  <si>
    <t>รายละเอียดโครงการก่อสร้างระบบบำบัด</t>
  </si>
  <si>
    <t>น้ำเสียชุมชน</t>
  </si>
  <si>
    <t>เพื่อศึกษาความเหมาะสมและออก</t>
  </si>
  <si>
    <t>แบบรายละเอียดระบบบำบัดน้ำ</t>
  </si>
  <si>
    <t>เสียในพื้นที่ชุมชนโพนงาม,โพนสุขสันต์</t>
  </si>
  <si>
    <t>เพื่อเสนอผลการศึกษาขอรับ</t>
  </si>
  <si>
    <t>การสนับสนุนงบประมาณก่อ</t>
  </si>
  <si>
    <t>สร้างจากกรมควบคุมมลพิษจาก</t>
  </si>
  <si>
    <t>กระทรวงทรัพยากรและสิ่งแวด</t>
  </si>
  <si>
    <t>ล้อม</t>
  </si>
  <si>
    <t>ผลการศึกษาเพื่อเสนอขอ</t>
  </si>
  <si>
    <t>รับการสนับสนุนงบประ</t>
  </si>
  <si>
    <t>มาณฯ</t>
  </si>
  <si>
    <t>แก้ไขปัญหาเรื่องเชิง</t>
  </si>
  <si>
    <t>คุณภาพจากชุมชน</t>
  </si>
  <si>
    <t>ต่างๆ ก่อนปล่อยน้ำ</t>
  </si>
  <si>
    <t>ลงสู่ลำโดมน้อยฯ</t>
  </si>
  <si>
    <t>โครงการชุมชนร่วมใจสร้างพลังลดโลกร้อน</t>
  </si>
  <si>
    <t>เพื่อเพิ่มประสิทธิภาพของชุมชนใน</t>
  </si>
  <si>
    <t>การจัดการทรัพยากรธรรมชาติและ</t>
  </si>
  <si>
    <t>สิ่งแวดล้อมอย่างรู้คุณค่า สู่การลด</t>
  </si>
  <si>
    <t>ภาวะโลกร้อน</t>
  </si>
  <si>
    <t>มีพื้นที่สีเขียว 7 ชุมชน</t>
  </si>
  <si>
    <t>บ้าน วัด โรงเรียน</t>
  </si>
  <si>
    <t>การบริหารจัดการสิ่ง</t>
  </si>
  <si>
    <t>แวดล้อมอย่างเป็นรูป</t>
  </si>
  <si>
    <t>ธรรม</t>
  </si>
  <si>
    <t>ร้อยละ 80 ของการจัด</t>
  </si>
  <si>
    <t>กิจกรรมของ ครู นักเรียน</t>
  </si>
  <si>
    <t>ได้มาตรฐานและเหมาะ</t>
  </si>
  <si>
    <t>สม</t>
  </si>
  <si>
    <t xml:space="preserve">โครงการปรับปรุงพื้นที่บริเวณ </t>
  </si>
  <si>
    <t>เพื่อให้ปรับปรุงพื้นที่ให้เหมาะสมและ</t>
  </si>
  <si>
    <t>การสอน</t>
  </si>
  <si>
    <t>ร้อยละ 80 ของ</t>
  </si>
  <si>
    <t>โรงเรียนมีพื้นที่เหมาะสม</t>
  </si>
  <si>
    <t>นักเรียนและผู้ปกครอง</t>
  </si>
  <si>
    <t>มีความสะดวกปลอด</t>
  </si>
  <si>
    <t>ภัยในการจัดกิจกรรม</t>
  </si>
  <si>
    <t>กองศึกษา</t>
  </si>
  <si>
    <t>เพื่อสนับสนุนกิจกรรมสภาเด็ก</t>
  </si>
  <si>
    <t>และเยาวชน</t>
  </si>
  <si>
    <t>ค่าจัดซื้อเครื่องเสียงกองการศึกษา</t>
  </si>
  <si>
    <t>จำนวน 1 ชุด</t>
  </si>
  <si>
    <t>โครงการก่อสร้างสระว่ายน้ำโรงเรียน</t>
  </si>
  <si>
    <t>เพื่อให้นักเรียนมีแหล่งเรียนรู้และ</t>
  </si>
  <si>
    <t>เป็นศูนย์กลางในการพัฒนาร่างกาย</t>
  </si>
  <si>
    <t>และมีทักษะการว่ายน้ำฯ</t>
  </si>
  <si>
    <t>ร้อยละ 80 ของเด็ก</t>
  </si>
  <si>
    <t>เยาวชนและประชาชนมี</t>
  </si>
  <si>
    <t>ทักษะการว่ายน้ำฯ</t>
  </si>
  <si>
    <t>เด็กมีสถานที่ฝึกทักษะ</t>
  </si>
  <si>
    <t>การว่ายน้ำและเป็นที่</t>
  </si>
  <si>
    <t>ออกกำลังกายฯ</t>
  </si>
  <si>
    <t>โครงการปรับปรุงห้องน้ำโรงเรียนเทศบาล</t>
  </si>
  <si>
    <t xml:space="preserve"> ถูกสุขลักษณะ</t>
  </si>
  <si>
    <t>เพี่อให้เด็กมีห้องน้ำสะอาดและ</t>
  </si>
  <si>
    <t>เด็กนักเรียนมีห้องน้ำที่</t>
  </si>
  <si>
    <t>ถูกสุขลักษณะในการใช้</t>
  </si>
  <si>
    <t>มีห้องน้ำที่สะอาดและ</t>
  </si>
  <si>
    <t>เพียงพอ</t>
  </si>
  <si>
    <t>จัดซื้อโต๊ะกินข้าวนักเรียน</t>
  </si>
  <si>
    <t>รวม 5 ปี</t>
  </si>
  <si>
    <t>ปี 2565</t>
  </si>
  <si>
    <t>แผนพัฒนาท้องถิ่น (พ.ศ. 2561-2565)</t>
  </si>
  <si>
    <t>โครงการจัดระเบียบการจอดรถจักรยานยนต์</t>
  </si>
  <si>
    <t>หน้าตลาดเทศบาลตำบลบุณฑริก</t>
  </si>
  <si>
    <t>เพื่อจัดระเบียบการจอดรถจักรยานยนต์</t>
  </si>
  <si>
    <t>ที่มาใช้บริการในตลาดเทศบาลตำบล</t>
  </si>
  <si>
    <t>ตีเส้นจุดจอดรถจักรยานยนต์</t>
  </si>
  <si>
    <t>ตีเส้นจุดจอดรถจักรยาน</t>
  </si>
  <si>
    <t>ยนต์ให้เพียงพอ</t>
  </si>
  <si>
    <t>การจอดรถจักรยานยนต์</t>
  </si>
  <si>
    <t>ที่เป็นระเบียบ</t>
  </si>
  <si>
    <t>แบบ  ผ 01</t>
  </si>
  <si>
    <t>แบบ ผ 01</t>
  </si>
  <si>
    <t>7     โครงการ</t>
  </si>
  <si>
    <t>จัดซื้อเครื่องพิมพ์ Multifunction</t>
  </si>
  <si>
    <t>แบบฉีดหมึกพร้อมติดตั้งถังหมึก</t>
  </si>
  <si>
    <t xml:space="preserve">พิมพ์ (lnk Tank Printer) </t>
  </si>
  <si>
    <t>จัดซื้ออุปกรณ์อ่านบัตรแบบเอนก</t>
  </si>
  <si>
    <t>ประสงค์  จำนวน 1 เครื่อง</t>
  </si>
  <si>
    <t>สร้างความเข้มแข็งของชุมชน</t>
  </si>
  <si>
    <t>แผนงานการเกษตร</t>
  </si>
  <si>
    <t>เคหะและชุมชน</t>
  </si>
  <si>
    <t>จัดซื้อเก้าอี้ทำงาน จำนวน 3 ตัว</t>
  </si>
  <si>
    <t>จัดซื้อเครื่องวัดระยะทางด้วยแสง</t>
  </si>
  <si>
    <t>เลเซอร์</t>
  </si>
  <si>
    <t>จัดซื้อตู้เหล็ก 2 บาน จำนวน 4 ตู้</t>
  </si>
  <si>
    <t>จัดซื้อเครื่องพิมพ์Multifunchion</t>
  </si>
  <si>
    <t>เลเซอร์หรือ LEDสี จำนวน 1 เครื่อง</t>
  </si>
  <si>
    <t>จัดซื้อเครื่องปรับอากาศแบบแขวน</t>
  </si>
  <si>
    <t>ระบบ Invortor 36,000 btu</t>
  </si>
  <si>
    <t>จำนวน 3 เครื่อง</t>
  </si>
  <si>
    <t>จัดซื้อเครื่องปรับอากาศแบบติดผนัง</t>
  </si>
  <si>
    <t>เพื่อใช้ในการกักเก็บน้ำเพื่อการ</t>
  </si>
  <si>
    <t>เกษตร</t>
  </si>
  <si>
    <t>กักเก็บน้ำอุปโภค</t>
  </si>
  <si>
    <t>บริโภคและเพื่อการ</t>
  </si>
  <si>
    <t>มีน้ำเพียงพอในการ</t>
  </si>
  <si>
    <t>ทำการเกษตร</t>
  </si>
  <si>
    <t xml:space="preserve">เพื่อประชาสัมพันธ์ข่าวสารต่าง ๆ </t>
  </si>
  <si>
    <t>จำนวน 1 หอ</t>
  </si>
  <si>
    <t>รับรู้เข้อมูลข่าวสาร</t>
  </si>
  <si>
    <t>หรือเหตุการณ์อื่นได้รวด</t>
  </si>
  <si>
    <t>เร็วขึ้น</t>
  </si>
  <si>
    <t>ประชาชนได้รับข้อมูล</t>
  </si>
  <si>
    <t>จัดซื้อรถบรรทุกดีเซล ขนาด</t>
  </si>
  <si>
    <t>1 ตัน ปริมาตรกระบอกสูบไม่ต่ำ</t>
  </si>
  <si>
    <t>กว่า 2,400 ซีซี หรือกำลังเครื่อง</t>
  </si>
  <si>
    <t>ยนต์สูงสุดไม่ต่ำกว่า 110 วิโลวัตต์</t>
  </si>
  <si>
    <t xml:space="preserve">ขัดเคลื่อน 2 ล้อ </t>
  </si>
  <si>
    <t>ค่าจัดซื้อเครื่องปริ้นเตอร์ A3</t>
  </si>
  <si>
    <t>ค่าจัดซื้อดครื่องอ่านบัตรเอนก</t>
  </si>
  <si>
    <t>ประสงค์</t>
  </si>
  <si>
    <t>จัดซื้อเครื่องเจียมือ ขนาด 5 นิ้ว</t>
  </si>
  <si>
    <t>เครื่องยนต์เบนซิน</t>
  </si>
  <si>
    <t>ครุภัณก่อสร้าง</t>
  </si>
  <si>
    <t>จัดซื้อชุดเชื่อมระบบแก๊ส 60 คิว</t>
  </si>
  <si>
    <t>รถเข็นปูน</t>
  </si>
  <si>
    <t>รถเข็นอเนกประสงค์</t>
  </si>
  <si>
    <t>เครื่องผสมคอนกรีต</t>
  </si>
  <si>
    <t>กว้าง 4 เมตร ยาว 180 เมตร</t>
  </si>
  <si>
    <t>โครงการเฉลิมพระชนมพรรษาสมเด็จราชินี</t>
  </si>
  <si>
    <t>3 มิ.ย</t>
  </si>
  <si>
    <t>ต่อสมเด็จราชินี 3 มิ.ย.</t>
  </si>
  <si>
    <t>ไม่มีโครงการ</t>
  </si>
  <si>
    <t>เพื่อจ้างเหมารถฝังกลบขยะ</t>
  </si>
  <si>
    <t>ฝังกลบปีละ 2-3 ครั้ง</t>
  </si>
  <si>
    <t>ปีละ 2-3 ครั้ง</t>
  </si>
  <si>
    <t>กำจัดขยะให้ถูก</t>
  </si>
  <si>
    <t>สุขลักษณะ</t>
  </si>
  <si>
    <t>ใม่มีโครงการ</t>
  </si>
  <si>
    <t>ซอยมงคล ชุมชนโนนสวรรค์</t>
  </si>
  <si>
    <t>ชุมชนโนนสวรรค์ หมู่ 2</t>
  </si>
  <si>
    <t xml:space="preserve">และเพิ่มมูลค่าวัสดุเหลือใช้  </t>
  </si>
  <si>
    <t>ชุมชนโนนท่าช้าง หมู่ 10</t>
  </si>
  <si>
    <t>ชุมชนบัวงาม หมู่ 1</t>
  </si>
  <si>
    <t>โครงการก่อสร้างถนน คสล.ภายในสถาน</t>
  </si>
  <si>
    <t>เพื่อใช้เป็นแนวเขตโรงเรียนและ</t>
  </si>
  <si>
    <t>เพื่อใช้เป็นแนวเขตสำนักงาน</t>
  </si>
  <si>
    <t>ใช้เป็นแนวเขตและปรับ</t>
  </si>
  <si>
    <t>สวยงามและใช้เป็น</t>
  </si>
  <si>
    <t>แนวเขต</t>
  </si>
  <si>
    <t>โครงการถมดินบริเวณภายใน</t>
  </si>
  <si>
    <t>เพื่อปรับปรุงภูมิทัศน์ให้สวยงาม</t>
  </si>
  <si>
    <t>ปรับปรุงภูมิทัศน์สำนัก</t>
  </si>
  <si>
    <t>สวยงาม</t>
  </si>
  <si>
    <t>ค่าจัดซื้อกล้องถ่ายรูป</t>
  </si>
  <si>
    <t>ระบบ Invortor 12000 btu</t>
  </si>
  <si>
    <t>ระบบ Invortor 50000 btu</t>
  </si>
  <si>
    <t>โครงการฝึกอบรมให้ความรู้เกี่ยวกับยาเสพติด</t>
  </si>
  <si>
    <t>เพื่อฝึกอบรมให้ความรู้แก่นักเรียน</t>
  </si>
  <si>
    <t>นักศึกษา เยาวชน/ประชาชน เกี่ยวกับ</t>
  </si>
  <si>
    <t>นักเรียน นักศึกษา และ</t>
  </si>
  <si>
    <t>ให้ความรู้ความเข้าใจ</t>
  </si>
  <si>
    <t>เกี่ยวกับยาเสพติด และ</t>
  </si>
  <si>
    <t>ถนนบุณฑริกไปบ้านโสกแสง จากบ้านพ่อ</t>
  </si>
  <si>
    <t>พระบาทสมเด็จพระปรเมนทรรามาธิบดีศรีสิ</t>
  </si>
  <si>
    <t>นทรมหาวชิราลงกรณ มหิศรภูมิพลราชวรางกูร</t>
  </si>
  <si>
    <t>กิติสิริสมบูรณ์อดุลยเดช สยามินทราธิเบศ</t>
  </si>
  <si>
    <t>รราชวโรดม บรมนาถบพิตร พระวชิรเกล้า</t>
  </si>
  <si>
    <t>เจ้าอยู่หัว</t>
  </si>
  <si>
    <t xml:space="preserve">ต่อพระมหากษัตริย์ ฯ </t>
  </si>
  <si>
    <t>ต่อพระมหากษัตริย์ ฯ 5 ธันวามหาราช</t>
  </si>
  <si>
    <t>ป้ายรณรงค์และประชาสัมพันธ์</t>
  </si>
  <si>
    <t>โครงการจัดทำป้ายเตือนจุดเสี่ยงภัยในเขตพื้นที่</t>
  </si>
  <si>
    <t>ลดปัญหายาเสพติด</t>
  </si>
  <si>
    <t>กิจกรรมมีความพึงพอใจ</t>
  </si>
  <si>
    <t>การนำเสนอผลงาน</t>
  </si>
  <si>
    <t>ของเด็กแก่ผู้เข้าร่วม</t>
  </si>
  <si>
    <t>พัฒนาความรู้ความ</t>
  </si>
  <si>
    <t>สามารถของครู</t>
  </si>
  <si>
    <t>ปรับปรุงภูมิทัศน์ให้สวย</t>
  </si>
  <si>
    <t>มีสภาพภูมิทัศน์ที่สวย</t>
  </si>
  <si>
    <t>นักเรียนรู้จักพันธ์ไม้</t>
  </si>
  <si>
    <t>จำนวน 50 จุด</t>
  </si>
  <si>
    <t>ชุมชนจำนวน 50 จุด</t>
  </si>
  <si>
    <t>โครงการแข่งขันกีฬาชุมชนสัมพันธ์</t>
  </si>
  <si>
    <t>โครงการสมโภชน์ศาลหลักเมือง</t>
  </si>
  <si>
    <t>เพื่อเป็นการส่งเสริมการท่องเที่ยว</t>
  </si>
  <si>
    <t>เพื่อส่งเสริมเด็กและเยาวชนใช้เวลา</t>
  </si>
  <si>
    <t>ข่าวสารได้รวดเร็วขึ้น</t>
  </si>
  <si>
    <t xml:space="preserve">เสริมเหล็กซอยใหญ่ล้ำ ชุมชนโนนสวรรค์  </t>
  </si>
  <si>
    <t xml:space="preserve">ซอยสิทธิมาตร ชุมชนโนนสวรรค์  </t>
  </si>
  <si>
    <t>จากบ้านนายศรศักดิ์ สิทธิไชย ถึงปั้ม PT</t>
  </si>
  <si>
    <t>เรือนในซอยแสนทวีสุข</t>
  </si>
  <si>
    <t>ซอยร่วมใจเชื่อมต่อซอยนิลดวงดี</t>
  </si>
  <si>
    <t>อุปโภคบริโภคที่สะอาด</t>
  </si>
  <si>
    <t>นายศรศักดิ์ สิทธิไชย (ถึงปั้มน้ำมัน PT)</t>
  </si>
  <si>
    <t xml:space="preserve">ฟัลท์ติก ซอยร่วมจิต ชุมชนบัวงาม </t>
  </si>
  <si>
    <t xml:space="preserve">ฟัลท์ติก ซอยประปา ชุมชนบัวงาม </t>
  </si>
  <si>
    <t>ฟัลท์ติก ซอยสร้างโจ้ก(ช่วงสระน้ำจ่ายูร -</t>
  </si>
  <si>
    <t>ฟัลท์ติก ซอยสร้างโจ้ก ข้างวัดอัมรินฯ</t>
  </si>
  <si>
    <t>โครงการแก้ไขปัญหาน้ำท่วม</t>
  </si>
  <si>
    <t>เพื่อให้การระบายน้ำได้อย่างมี</t>
  </si>
  <si>
    <t>โยชน์จากการใช้น้ำ</t>
  </si>
  <si>
    <t>ซอยภักดีไม่มีปัญ</t>
  </si>
  <si>
    <t>ซอยบุณฑริกการามไม่</t>
  </si>
  <si>
    <t>มีปัญหาน้ำท่วมขัง</t>
  </si>
  <si>
    <t>ถนนบุณฑริก-หนองแสง</t>
  </si>
  <si>
    <t>ซอยวัดป่าศรีมงคล</t>
  </si>
  <si>
    <t>โครงการก่อสร้างรั้วทางเข้าบ่อขยะ พร้อม</t>
  </si>
  <si>
    <t>เรือนในซอยจันทร์พวง</t>
  </si>
  <si>
    <t>เก็บเครื่องมืออุปกรณ์การเกษตร</t>
  </si>
  <si>
    <t>โครงการก่อสร้างป้ายและรั้วโรงเรียน</t>
  </si>
  <si>
    <t>ปรับปรุงภูมิทัศน์ให้สวยงาม</t>
  </si>
  <si>
    <t>เรียนรู้ที่ทันสมัยสะดวก</t>
  </si>
  <si>
    <t>เอื้อประโยชน์ต่อการจัดการเรียน</t>
  </si>
  <si>
    <t>โครงการก่อสร้างรั้วล้อมรอบสำนักงาน</t>
  </si>
  <si>
    <t>ปรุงภูมิทัศน์ให้สวยงาม</t>
  </si>
  <si>
    <t>ปรับปรุงภูมิทัศน์ให้</t>
  </si>
  <si>
    <t>โครงการอนุรักษ์พันธุ์สัตว์น้ำลำโดมน้อย</t>
  </si>
  <si>
    <t>เพื่ออนุรักษ์และเพาะพันธุ์สัตว์น้ำ</t>
  </si>
  <si>
    <t>การอนุรักษ์พันธุ์สัตว์</t>
  </si>
  <si>
    <t>เพื่อจ่ายเป็นเงินสนับสนุนสงเคราะห์</t>
  </si>
  <si>
    <t>เบี้ยยังชีพให้แก่ผู้ป่วยเอดส์</t>
  </si>
  <si>
    <t xml:space="preserve">            แผนงานที่ 3 แผนงานสังคมสงเคราะห์</t>
  </si>
  <si>
    <t xml:space="preserve">            แผนงานที่ 6  แผนงานการศาสนา วัฒนธรรมและนันทนาการ</t>
  </si>
  <si>
    <t>ค่าจัดซื้อเครื่องเจาะถนนคอนกรีต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</si>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</sst>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color indexed="10"/>
      <name val="TH SarabunIT๙"/>
      <family val="2"/>
    </font>
    <font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B0F0"/>
      <name val="TH SarabunIT๙"/>
      <family val="2"/>
    </font>
    <font>
      <sz val="10"/>
      <color rgb="FFFF0000"/>
      <name val="Arial"/>
      <family val="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20"/>
      <name val="TH SarabunPSK"/>
      <family val="2"/>
    </font>
    <font>
      <b/>
      <sz val="20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 wrapText="1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87" fontId="4" fillId="0" borderId="0" xfId="0" applyNumberFormat="1" applyFont="1"/>
    <xf numFmtId="187" fontId="9" fillId="0" borderId="15" xfId="0" applyNumberFormat="1" applyFont="1" applyBorder="1" applyAlignment="1">
      <alignment horizontal="center" vertical="top" wrapText="1"/>
    </xf>
    <xf numFmtId="187" fontId="3" fillId="0" borderId="0" xfId="0" applyNumberFormat="1" applyFont="1"/>
    <xf numFmtId="187" fontId="10" fillId="0" borderId="15" xfId="0" applyNumberFormat="1" applyFont="1" applyBorder="1" applyAlignment="1">
      <alignment horizontal="center" vertical="top" wrapText="1"/>
    </xf>
    <xf numFmtId="187" fontId="9" fillId="0" borderId="0" xfId="0" applyNumberFormat="1" applyFont="1"/>
    <xf numFmtId="187" fontId="6" fillId="0" borderId="0" xfId="0" applyNumberFormat="1" applyFont="1"/>
    <xf numFmtId="187" fontId="9" fillId="0" borderId="15" xfId="1" applyNumberFormat="1" applyFont="1" applyBorder="1" applyAlignment="1">
      <alignment horizontal="center" vertical="top" wrapText="1"/>
    </xf>
    <xf numFmtId="187" fontId="6" fillId="0" borderId="0" xfId="1" applyNumberFormat="1" applyFont="1"/>
    <xf numFmtId="187" fontId="3" fillId="0" borderId="0" xfId="1" applyNumberFormat="1" applyFont="1" applyFill="1" applyBorder="1"/>
    <xf numFmtId="187" fontId="11" fillId="0" borderId="0" xfId="0" applyNumberFormat="1" applyFont="1"/>
    <xf numFmtId="187" fontId="10" fillId="0" borderId="15" xfId="1" applyNumberFormat="1" applyFont="1" applyBorder="1" applyAlignment="1">
      <alignment horizontal="center" vertical="top" wrapText="1"/>
    </xf>
    <xf numFmtId="18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/>
    <xf numFmtId="0" fontId="12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3" fontId="12" fillId="0" borderId="4" xfId="1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top" wrapText="1"/>
    </xf>
    <xf numFmtId="0" fontId="12" fillId="0" borderId="4" xfId="0" applyFont="1" applyBorder="1" applyAlignment="1"/>
    <xf numFmtId="187" fontId="10" fillId="0" borderId="0" xfId="1" applyNumberFormat="1" applyFont="1" applyFill="1" applyBorder="1" applyAlignment="1">
      <alignment horizontal="center" vertical="top" wrapText="1"/>
    </xf>
    <xf numFmtId="187" fontId="6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 vertical="top" wrapText="1"/>
    </xf>
    <xf numFmtId="43" fontId="13" fillId="0" borderId="0" xfId="1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187" fontId="13" fillId="0" borderId="2" xfId="1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187" fontId="13" fillId="0" borderId="4" xfId="1" applyNumberFormat="1" applyFont="1" applyBorder="1" applyAlignment="1">
      <alignment horizontal="left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4" xfId="0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187" fontId="13" fillId="0" borderId="4" xfId="1" applyNumberFormat="1" applyFont="1" applyBorder="1"/>
    <xf numFmtId="43" fontId="13" fillId="0" borderId="4" xfId="1" applyFont="1" applyBorder="1"/>
    <xf numFmtId="43" fontId="13" fillId="0" borderId="4" xfId="1" applyFont="1" applyBorder="1" applyAlignment="1">
      <alignment horizontal="center" vertical="top" wrapText="1"/>
    </xf>
    <xf numFmtId="187" fontId="14" fillId="0" borderId="4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left"/>
    </xf>
    <xf numFmtId="187" fontId="13" fillId="0" borderId="12" xfId="1" applyNumberFormat="1" applyFont="1" applyBorder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43" fontId="15" fillId="0" borderId="0" xfId="1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Border="1"/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43" fontId="13" fillId="0" borderId="2" xfId="1" applyFont="1" applyBorder="1" applyAlignment="1">
      <alignment vertical="top" wrapText="1"/>
    </xf>
    <xf numFmtId="0" fontId="13" fillId="0" borderId="5" xfId="0" applyFont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left"/>
    </xf>
    <xf numFmtId="43" fontId="13" fillId="0" borderId="5" xfId="1" applyFont="1" applyBorder="1"/>
    <xf numFmtId="43" fontId="13" fillId="0" borderId="4" xfId="1" applyFont="1" applyBorder="1" applyAlignment="1">
      <alignment vertical="top" wrapText="1"/>
    </xf>
    <xf numFmtId="43" fontId="13" fillId="0" borderId="5" xfId="1" applyFont="1" applyBorder="1" applyAlignment="1">
      <alignment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187" fontId="13" fillId="0" borderId="2" xfId="1" applyNumberFormat="1" applyFont="1" applyBorder="1" applyAlignment="1">
      <alignment horizontal="left"/>
    </xf>
    <xf numFmtId="43" fontId="13" fillId="0" borderId="2" xfId="1" applyFont="1" applyBorder="1"/>
    <xf numFmtId="187" fontId="14" fillId="0" borderId="5" xfId="1" applyNumberFormat="1" applyFont="1" applyBorder="1" applyAlignment="1">
      <alignment horizontal="center" vertical="top" wrapText="1"/>
    </xf>
    <xf numFmtId="43" fontId="13" fillId="0" borderId="5" xfId="1" applyFont="1" applyBorder="1" applyAlignment="1">
      <alignment horizontal="center" vertical="top" wrapText="1"/>
    </xf>
    <xf numFmtId="187" fontId="13" fillId="0" borderId="2" xfId="1" applyNumberFormat="1" applyFont="1" applyBorder="1" applyAlignment="1">
      <alignment horizontal="center"/>
    </xf>
    <xf numFmtId="187" fontId="13" fillId="0" borderId="5" xfId="1" applyNumberFormat="1" applyFont="1" applyBorder="1"/>
    <xf numFmtId="187" fontId="14" fillId="0" borderId="2" xfId="1" applyNumberFormat="1" applyFont="1" applyBorder="1" applyAlignment="1">
      <alignment horizontal="center" vertical="top" wrapText="1"/>
    </xf>
    <xf numFmtId="43" fontId="13" fillId="0" borderId="2" xfId="1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horizontal="center" vertical="top" wrapText="1"/>
    </xf>
    <xf numFmtId="187" fontId="13" fillId="0" borderId="2" xfId="1" applyNumberFormat="1" applyFont="1" applyBorder="1"/>
    <xf numFmtId="0" fontId="12" fillId="0" borderId="4" xfId="0" applyFont="1" applyBorder="1" applyAlignment="1">
      <alignment horizontal="left"/>
    </xf>
    <xf numFmtId="187" fontId="12" fillId="0" borderId="4" xfId="1" applyNumberFormat="1" applyFont="1" applyBorder="1"/>
    <xf numFmtId="187" fontId="12" fillId="0" borderId="5" xfId="1" applyNumberFormat="1" applyFont="1" applyBorder="1"/>
    <xf numFmtId="187" fontId="13" fillId="0" borderId="5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187" fontId="13" fillId="0" borderId="2" xfId="1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shrinkToFit="1"/>
    </xf>
    <xf numFmtId="43" fontId="13" fillId="0" borderId="2" xfId="1" applyFont="1" applyBorder="1" applyAlignment="1">
      <alignment horizontal="left" vertical="center"/>
    </xf>
    <xf numFmtId="43" fontId="13" fillId="0" borderId="5" xfId="1" applyFont="1" applyBorder="1" applyAlignment="1">
      <alignment horizontal="left" vertical="center" wrapText="1"/>
    </xf>
    <xf numFmtId="43" fontId="13" fillId="0" borderId="2" xfId="1" applyFont="1" applyBorder="1" applyAlignment="1">
      <alignment horizontal="left" vertical="center" wrapText="1"/>
    </xf>
    <xf numFmtId="43" fontId="13" fillId="0" borderId="4" xfId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4" xfId="1" applyNumberFormat="1" applyFont="1" applyBorder="1" applyAlignment="1">
      <alignment vertical="top" wrapText="1"/>
    </xf>
    <xf numFmtId="0" fontId="13" fillId="0" borderId="5" xfId="1" applyNumberFormat="1" applyFont="1" applyBorder="1" applyAlignment="1">
      <alignment vertical="top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5" xfId="1" applyNumberFormat="1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vertical="top" wrapText="1"/>
    </xf>
    <xf numFmtId="0" fontId="13" fillId="0" borderId="5" xfId="0" applyNumberFormat="1" applyFont="1" applyBorder="1" applyAlignment="1">
      <alignment vertical="top" wrapText="1"/>
    </xf>
    <xf numFmtId="0" fontId="13" fillId="0" borderId="2" xfId="0" applyNumberFormat="1" applyFont="1" applyBorder="1" applyAlignment="1">
      <alignment vertical="top" wrapText="1"/>
    </xf>
    <xf numFmtId="0" fontId="13" fillId="0" borderId="4" xfId="0" applyNumberFormat="1" applyFont="1" applyBorder="1" applyAlignment="1">
      <alignment horizontal="left" vertical="top" wrapText="1"/>
    </xf>
    <xf numFmtId="3" fontId="13" fillId="0" borderId="2" xfId="0" applyNumberFormat="1" applyFont="1" applyBorder="1" applyAlignment="1">
      <alignment horizontal="right"/>
    </xf>
    <xf numFmtId="0" fontId="13" fillId="0" borderId="2" xfId="1" applyNumberFormat="1" applyFont="1" applyBorder="1" applyAlignment="1">
      <alignment horizontal="left" vertical="top" wrapText="1"/>
    </xf>
    <xf numFmtId="0" fontId="13" fillId="0" borderId="5" xfId="0" applyNumberFormat="1" applyFont="1" applyBorder="1" applyAlignment="1">
      <alignment horizontal="left" vertical="top" wrapText="1"/>
    </xf>
    <xf numFmtId="0" fontId="13" fillId="0" borderId="5" xfId="1" applyNumberFormat="1" applyFont="1" applyBorder="1" applyAlignment="1">
      <alignment horizontal="left"/>
    </xf>
    <xf numFmtId="0" fontId="13" fillId="0" borderId="5" xfId="1" applyNumberFormat="1" applyFont="1" applyBorder="1"/>
    <xf numFmtId="0" fontId="13" fillId="0" borderId="5" xfId="0" applyNumberFormat="1" applyFont="1" applyBorder="1" applyAlignment="1">
      <alignment horizontal="left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187" fontId="13" fillId="0" borderId="5" xfId="1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87" fontId="13" fillId="0" borderId="2" xfId="1" applyNumberFormat="1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87" fontId="13" fillId="0" borderId="4" xfId="1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2" xfId="1" applyNumberFormat="1" applyFont="1" applyBorder="1" applyAlignment="1">
      <alignment horizontal="left"/>
    </xf>
    <xf numFmtId="0" fontId="13" fillId="0" borderId="5" xfId="1" applyNumberFormat="1" applyFont="1" applyBorder="1" applyAlignment="1">
      <alignment horizontal="left" vertical="top" wrapText="1"/>
    </xf>
    <xf numFmtId="0" fontId="13" fillId="0" borderId="2" xfId="1" applyNumberFormat="1" applyFont="1" applyBorder="1"/>
    <xf numFmtId="0" fontId="13" fillId="0" borderId="5" xfId="0" applyNumberFormat="1" applyFont="1" applyBorder="1"/>
    <xf numFmtId="0" fontId="13" fillId="0" borderId="2" xfId="1" applyNumberFormat="1" applyFont="1" applyBorder="1" applyAlignment="1">
      <alignment horizontal="left" wrapText="1"/>
    </xf>
    <xf numFmtId="0" fontId="13" fillId="0" borderId="4" xfId="1" applyNumberFormat="1" applyFont="1" applyBorder="1" applyAlignment="1">
      <alignment horizontal="left" wrapText="1"/>
    </xf>
    <xf numFmtId="0" fontId="13" fillId="0" borderId="5" xfId="1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/>
    </xf>
    <xf numFmtId="43" fontId="13" fillId="0" borderId="5" xfId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43" fontId="13" fillId="0" borderId="4" xfId="1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3" fillId="0" borderId="2" xfId="1" applyNumberFormat="1" applyFont="1" applyBorder="1" applyAlignment="1"/>
    <xf numFmtId="0" fontId="13" fillId="0" borderId="4" xfId="1" applyNumberFormat="1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87" fontId="13" fillId="0" borderId="2" xfId="1" applyNumberFormat="1" applyFont="1" applyBorder="1" applyAlignment="1">
      <alignment horizontal="center" vertical="top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43" fontId="13" fillId="0" borderId="5" xfId="1" applyFont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87" fontId="13" fillId="0" borderId="2" xfId="1" applyNumberFormat="1" applyFont="1" applyBorder="1" applyAlignment="1">
      <alignment horizontal="left" vertical="top"/>
    </xf>
    <xf numFmtId="3" fontId="12" fillId="0" borderId="4" xfId="0" applyNumberFormat="1" applyFont="1" applyBorder="1" applyAlignment="1">
      <alignment horizontal="center"/>
    </xf>
    <xf numFmtId="0" fontId="13" fillId="0" borderId="12" xfId="0" applyNumberFormat="1" applyFont="1" applyBorder="1" applyAlignment="1">
      <alignment horizontal="left" vertical="center" wrapText="1"/>
    </xf>
    <xf numFmtId="0" fontId="13" fillId="0" borderId="12" xfId="1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3" fontId="13" fillId="0" borderId="2" xfId="1" applyFont="1" applyBorder="1" applyAlignment="1">
      <alignment horizontal="left" vertical="top"/>
    </xf>
    <xf numFmtId="43" fontId="13" fillId="0" borderId="5" xfId="1" applyFont="1" applyBorder="1" applyAlignment="1">
      <alignment horizontal="left" vertical="top" wrapText="1"/>
    </xf>
    <xf numFmtId="43" fontId="13" fillId="0" borderId="2" xfId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 vertical="top" wrapText="1"/>
    </xf>
    <xf numFmtId="0" fontId="17" fillId="0" borderId="0" xfId="0" applyFont="1" applyAlignment="1"/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center" vertical="top" wrapText="1"/>
    </xf>
    <xf numFmtId="3" fontId="18" fillId="0" borderId="2" xfId="1" applyNumberFormat="1" applyFont="1" applyBorder="1" applyAlignment="1">
      <alignment horizontal="center" vertical="top" wrapText="1"/>
    </xf>
    <xf numFmtId="0" fontId="18" fillId="0" borderId="4" xfId="0" applyFont="1" applyBorder="1"/>
    <xf numFmtId="3" fontId="18" fillId="0" borderId="4" xfId="0" applyNumberFormat="1" applyFont="1" applyBorder="1" applyAlignment="1">
      <alignment horizontal="center" vertical="top" wrapText="1"/>
    </xf>
    <xf numFmtId="3" fontId="18" fillId="0" borderId="4" xfId="1" applyNumberFormat="1" applyFont="1" applyBorder="1" applyAlignment="1">
      <alignment horizontal="center" vertical="top" wrapText="1"/>
    </xf>
    <xf numFmtId="3" fontId="18" fillId="0" borderId="4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3" fontId="17" fillId="0" borderId="12" xfId="0" applyNumberFormat="1" applyFont="1" applyBorder="1" applyAlignment="1">
      <alignment horizontal="center" vertical="top" wrapText="1"/>
    </xf>
    <xf numFmtId="3" fontId="17" fillId="0" borderId="12" xfId="1" applyNumberFormat="1" applyFont="1" applyBorder="1" applyAlignment="1">
      <alignment horizontal="center" vertical="top" wrapText="1"/>
    </xf>
    <xf numFmtId="3" fontId="17" fillId="0" borderId="12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8" fillId="0" borderId="4" xfId="0" applyFont="1" applyBorder="1" applyAlignment="1">
      <alignment horizontal="center" vertical="top" wrapText="1"/>
    </xf>
    <xf numFmtId="187" fontId="18" fillId="0" borderId="4" xfId="1" applyNumberFormat="1" applyFont="1" applyBorder="1" applyAlignment="1">
      <alignment horizontal="center" vertical="top" wrapText="1"/>
    </xf>
    <xf numFmtId="43" fontId="18" fillId="0" borderId="4" xfId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/>
    </xf>
    <xf numFmtId="0" fontId="17" fillId="0" borderId="12" xfId="0" applyFont="1" applyBorder="1" applyAlignment="1">
      <alignment horizontal="center" vertical="top" wrapText="1"/>
    </xf>
    <xf numFmtId="187" fontId="17" fillId="0" borderId="12" xfId="1" applyNumberFormat="1" applyFont="1" applyBorder="1" applyAlignment="1">
      <alignment horizontal="left" vertical="top" wrapText="1"/>
    </xf>
    <xf numFmtId="187" fontId="17" fillId="0" borderId="12" xfId="1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 wrapText="1"/>
    </xf>
    <xf numFmtId="187" fontId="18" fillId="0" borderId="4" xfId="1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87" fontId="17" fillId="0" borderId="12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/>
    </xf>
    <xf numFmtId="0" fontId="17" fillId="0" borderId="4" xfId="0" applyFont="1" applyBorder="1"/>
    <xf numFmtId="0" fontId="18" fillId="0" borderId="4" xfId="0" applyFont="1" applyBorder="1" applyAlignment="1">
      <alignment horizontal="left" vertical="top" wrapText="1"/>
    </xf>
    <xf numFmtId="0" fontId="18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17" fillId="0" borderId="12" xfId="0" applyFont="1" applyBorder="1" applyAlignment="1"/>
    <xf numFmtId="187" fontId="13" fillId="0" borderId="2" xfId="1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87" fontId="13" fillId="0" borderId="3" xfId="1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top"/>
    </xf>
    <xf numFmtId="0" fontId="13" fillId="0" borderId="4" xfId="1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left"/>
    </xf>
    <xf numFmtId="187" fontId="13" fillId="0" borderId="2" xfId="0" applyNumberFormat="1" applyFont="1" applyFill="1" applyBorder="1" applyAlignment="1">
      <alignment horizontal="left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left"/>
    </xf>
    <xf numFmtId="187" fontId="13" fillId="0" borderId="4" xfId="0" applyNumberFormat="1" applyFont="1" applyFill="1" applyBorder="1" applyAlignment="1">
      <alignment horizontal="left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/>
    </xf>
    <xf numFmtId="43" fontId="13" fillId="0" borderId="5" xfId="1" applyFont="1" applyBorder="1" applyAlignment="1">
      <alignment vertical="top"/>
    </xf>
    <xf numFmtId="43" fontId="13" fillId="0" borderId="5" xfId="1" applyFont="1" applyBorder="1" applyAlignment="1">
      <alignment horizontal="left"/>
    </xf>
    <xf numFmtId="0" fontId="13" fillId="0" borderId="5" xfId="1" applyNumberFormat="1" applyFont="1" applyBorder="1" applyAlignment="1"/>
    <xf numFmtId="187" fontId="13" fillId="0" borderId="5" xfId="1" applyNumberFormat="1" applyFont="1" applyBorder="1" applyAlignment="1">
      <alignment horizontal="left" vertical="top"/>
    </xf>
    <xf numFmtId="0" fontId="13" fillId="0" borderId="4" xfId="1" applyNumberFormat="1" applyFont="1" applyBorder="1" applyAlignment="1">
      <alignment wrapText="1"/>
    </xf>
    <xf numFmtId="43" fontId="13" fillId="0" borderId="4" xfId="1" applyFont="1" applyBorder="1" applyAlignment="1">
      <alignment horizontal="left" vertical="top"/>
    </xf>
    <xf numFmtId="187" fontId="13" fillId="0" borderId="4" xfId="1" applyNumberFormat="1" applyFont="1" applyBorder="1" applyAlignment="1">
      <alignment horizontal="left" vertical="top"/>
    </xf>
    <xf numFmtId="187" fontId="13" fillId="0" borderId="4" xfId="1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187" fontId="21" fillId="0" borderId="4" xfId="1" applyNumberFormat="1" applyFont="1" applyBorder="1" applyAlignment="1">
      <alignment horizontal="left"/>
    </xf>
    <xf numFmtId="0" fontId="22" fillId="0" borderId="0" xfId="0" applyFont="1"/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43" fontId="13" fillId="0" borderId="4" xfId="1" applyFont="1" applyBorder="1" applyAlignment="1">
      <alignment horizontal="right"/>
    </xf>
    <xf numFmtId="0" fontId="21" fillId="0" borderId="4" xfId="0" applyFont="1" applyBorder="1" applyAlignment="1">
      <alignment vertical="top" wrapText="1"/>
    </xf>
    <xf numFmtId="0" fontId="21" fillId="0" borderId="4" xfId="0" applyFont="1" applyBorder="1" applyAlignment="1">
      <alignment horizontal="left"/>
    </xf>
    <xf numFmtId="0" fontId="21" fillId="0" borderId="4" xfId="0" applyNumberFormat="1" applyFont="1" applyBorder="1" applyAlignment="1">
      <alignment horizontal="left" vertical="center" wrapText="1"/>
    </xf>
    <xf numFmtId="0" fontId="21" fillId="0" borderId="4" xfId="1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left" vertical="top" wrapText="1"/>
    </xf>
    <xf numFmtId="0" fontId="22" fillId="0" borderId="5" xfId="0" applyFont="1" applyBorder="1"/>
    <xf numFmtId="0" fontId="22" fillId="0" borderId="6" xfId="0" applyFont="1" applyBorder="1" applyAlignment="1">
      <alignment horizontal="left" vertical="center"/>
    </xf>
    <xf numFmtId="43" fontId="21" fillId="0" borderId="5" xfId="1" applyFont="1" applyBorder="1" applyAlignment="1">
      <alignment horizontal="center"/>
    </xf>
    <xf numFmtId="0" fontId="21" fillId="0" borderId="5" xfId="0" applyNumberFormat="1" applyFont="1" applyBorder="1" applyAlignment="1">
      <alignment horizontal="left" vertical="center" wrapText="1"/>
    </xf>
    <xf numFmtId="0" fontId="21" fillId="0" borderId="5" xfId="1" applyNumberFormat="1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/>
    </xf>
    <xf numFmtId="0" fontId="13" fillId="0" borderId="2" xfId="1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87" fontId="13" fillId="0" borderId="2" xfId="1" applyNumberFormat="1" applyFont="1" applyBorder="1" applyAlignment="1">
      <alignment horizontal="right" vertical="center" wrapText="1"/>
    </xf>
    <xf numFmtId="0" fontId="13" fillId="0" borderId="4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87" fontId="13" fillId="0" borderId="2" xfId="1" applyNumberFormat="1" applyFont="1" applyBorder="1" applyAlignment="1">
      <alignment horizontal="center" vertical="center" wrapText="1"/>
    </xf>
    <xf numFmtId="187" fontId="13" fillId="0" borderId="2" xfId="1" applyNumberFormat="1" applyFont="1" applyBorder="1" applyAlignment="1"/>
    <xf numFmtId="0" fontId="13" fillId="0" borderId="4" xfId="0" applyFont="1" applyBorder="1" applyAlignment="1"/>
    <xf numFmtId="187" fontId="13" fillId="0" borderId="4" xfId="1" applyNumberFormat="1" applyFont="1" applyBorder="1" applyAlignment="1">
      <alignment vertical="top" wrapText="1"/>
    </xf>
    <xf numFmtId="187" fontId="13" fillId="0" borderId="4" xfId="1" applyNumberFormat="1" applyFont="1" applyBorder="1" applyAlignment="1"/>
    <xf numFmtId="0" fontId="0" fillId="0" borderId="4" xfId="0" applyFill="1" applyBorder="1" applyAlignment="1">
      <alignment horizontal="center"/>
    </xf>
    <xf numFmtId="187" fontId="13" fillId="0" borderId="3" xfId="1" applyNumberFormat="1" applyFont="1" applyBorder="1" applyAlignment="1">
      <alignment horizontal="center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7" xfId="0" applyFont="1" applyBorder="1"/>
    <xf numFmtId="0" fontId="13" fillId="0" borderId="11" xfId="0" applyFont="1" applyBorder="1"/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5" fillId="0" borderId="8" xfId="0" applyFont="1" applyBorder="1" applyAlignment="1"/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187" fontId="13" fillId="0" borderId="5" xfId="1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187" fontId="13" fillId="0" borderId="5" xfId="0" applyNumberFormat="1" applyFont="1" applyBorder="1" applyAlignment="1">
      <alignment horizontal="center" vertical="top" wrapText="1"/>
    </xf>
    <xf numFmtId="43" fontId="13" fillId="0" borderId="2" xfId="1" applyFont="1" applyBorder="1" applyAlignment="1">
      <alignment horizontal="left"/>
    </xf>
    <xf numFmtId="0" fontId="13" fillId="0" borderId="2" xfId="0" applyNumberFormat="1" applyFont="1" applyBorder="1" applyAlignment="1">
      <alignment horizontal="left"/>
    </xf>
    <xf numFmtId="0" fontId="13" fillId="0" borderId="10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6" xfId="0" applyFont="1" applyBorder="1"/>
    <xf numFmtId="187" fontId="13" fillId="0" borderId="8" xfId="1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187" fontId="13" fillId="0" borderId="2" xfId="1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/>
    </xf>
    <xf numFmtId="0" fontId="18" fillId="2" borderId="4" xfId="0" applyFont="1" applyFill="1" applyBorder="1"/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3" fillId="0" borderId="4" xfId="1" applyNumberFormat="1" applyFont="1" applyBorder="1" applyAlignment="1">
      <alignment horizontal="left"/>
    </xf>
    <xf numFmtId="0" fontId="13" fillId="0" borderId="4" xfId="0" applyNumberFormat="1" applyFont="1" applyBorder="1" applyAlignment="1">
      <alignment horizontal="left"/>
    </xf>
    <xf numFmtId="0" fontId="13" fillId="0" borderId="2" xfId="0" applyNumberFormat="1" applyFont="1" applyBorder="1" applyAlignment="1">
      <alignment vertical="center" wrapText="1"/>
    </xf>
    <xf numFmtId="43" fontId="13" fillId="0" borderId="4" xfId="1" applyFont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187" fontId="13" fillId="0" borderId="3" xfId="1" applyNumberFormat="1" applyFont="1" applyBorder="1" applyAlignment="1">
      <alignment horizontal="left" vertical="top"/>
    </xf>
    <xf numFmtId="187" fontId="13" fillId="0" borderId="2" xfId="1" applyNumberFormat="1" applyFont="1" applyBorder="1" applyAlignment="1">
      <alignment vertical="top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left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64"/>
  <sheetViews>
    <sheetView view="pageBreakPreview" topLeftCell="A253" zoomScale="70" zoomScaleNormal="70" zoomScaleSheetLayoutView="70" workbookViewId="0">
      <selection activeCell="C264" sqref="C264"/>
    </sheetView>
  </sheetViews>
  <sheetFormatPr defaultColWidth="9.140625" defaultRowHeight="27" customHeight="1" x14ac:dyDescent="0.35"/>
  <cols>
    <col min="1" max="1" width="5.42578125" style="39" customWidth="1"/>
    <col min="2" max="2" width="46.42578125" style="38" customWidth="1"/>
    <col min="3" max="3" width="39.5703125" style="38" customWidth="1"/>
    <col min="4" max="4" width="32" style="39" customWidth="1"/>
    <col min="5" max="5" width="14.85546875" style="39" customWidth="1"/>
    <col min="6" max="6" width="15.28515625" style="39" customWidth="1"/>
    <col min="7" max="7" width="14.7109375" style="39" customWidth="1"/>
    <col min="8" max="8" width="14.85546875" style="55" customWidth="1"/>
    <col min="9" max="9" width="14.85546875" style="300" customWidth="1"/>
    <col min="10" max="10" width="25.85546875" style="39" customWidth="1"/>
    <col min="11" max="11" width="24.5703125" style="38" customWidth="1"/>
    <col min="12" max="12" width="14.28515625" style="38" customWidth="1"/>
    <col min="13" max="13" width="9.140625" style="38"/>
    <col min="14" max="14" width="16.85546875" style="38" customWidth="1"/>
    <col min="15" max="16384" width="9.140625" style="38"/>
  </cols>
  <sheetData>
    <row r="1" spans="1:12" s="45" customFormat="1" ht="27" customHeight="1" x14ac:dyDescent="0.35">
      <c r="A1" s="56"/>
      <c r="B1" s="57"/>
      <c r="C1" s="57"/>
      <c r="D1" s="58" t="s">
        <v>27</v>
      </c>
      <c r="E1" s="58">
        <v>48</v>
      </c>
      <c r="F1" s="59"/>
      <c r="G1" s="59"/>
      <c r="H1" s="59"/>
      <c r="I1" s="59"/>
      <c r="J1" s="59"/>
      <c r="K1" s="60"/>
      <c r="L1" s="105" t="s">
        <v>79</v>
      </c>
    </row>
    <row r="2" spans="1:12" ht="27" customHeight="1" x14ac:dyDescent="0.4">
      <c r="A2" s="445" t="s">
        <v>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27" customHeight="1" x14ac:dyDescent="0.4">
      <c r="A4" s="445" t="s">
        <v>911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27" customHeight="1" x14ac:dyDescent="0.4">
      <c r="A5" s="96" t="s">
        <v>841</v>
      </c>
      <c r="B5" s="96"/>
      <c r="C5" s="96"/>
      <c r="D5" s="96"/>
      <c r="E5" s="296"/>
      <c r="F5" s="296"/>
      <c r="G5" s="296"/>
      <c r="H5" s="296"/>
      <c r="I5" s="296"/>
      <c r="J5" s="296"/>
      <c r="K5" s="296"/>
      <c r="L5" s="98"/>
    </row>
    <row r="6" spans="1:12" ht="27" customHeight="1" x14ac:dyDescent="0.4">
      <c r="A6" s="96" t="s">
        <v>840</v>
      </c>
      <c r="B6" s="96"/>
      <c r="C6" s="296"/>
      <c r="D6" s="296"/>
      <c r="E6" s="296"/>
      <c r="F6" s="296"/>
      <c r="G6" s="296"/>
      <c r="H6" s="296"/>
      <c r="I6" s="296"/>
      <c r="J6" s="296"/>
      <c r="K6" s="296"/>
      <c r="L6" s="98"/>
    </row>
    <row r="7" spans="1:12" ht="27" customHeight="1" x14ac:dyDescent="0.4">
      <c r="A7" s="299"/>
      <c r="B7" s="437" t="s">
        <v>84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27" customHeight="1" x14ac:dyDescent="0.4">
      <c r="A8" s="438" t="s">
        <v>786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</row>
    <row r="9" spans="1:12" ht="27" customHeight="1" x14ac:dyDescent="0.35">
      <c r="A9" s="297"/>
      <c r="B9" s="63"/>
      <c r="C9" s="64"/>
      <c r="D9" s="68" t="s">
        <v>7</v>
      </c>
      <c r="E9" s="442" t="s">
        <v>15</v>
      </c>
      <c r="F9" s="443"/>
      <c r="G9" s="443"/>
      <c r="H9" s="443"/>
      <c r="I9" s="444"/>
      <c r="J9" s="298" t="s">
        <v>42</v>
      </c>
      <c r="K9" s="66"/>
      <c r="L9" s="90" t="s">
        <v>34</v>
      </c>
    </row>
    <row r="10" spans="1:12" ht="27" customHeight="1" x14ac:dyDescent="0.35">
      <c r="A10" s="67" t="s">
        <v>5</v>
      </c>
      <c r="B10" s="68" t="s">
        <v>3</v>
      </c>
      <c r="C10" s="67" t="s">
        <v>6</v>
      </c>
      <c r="D10" s="68" t="s">
        <v>8</v>
      </c>
      <c r="E10" s="297">
        <v>2561</v>
      </c>
      <c r="F10" s="66">
        <v>2562</v>
      </c>
      <c r="G10" s="66">
        <v>2563</v>
      </c>
      <c r="H10" s="66">
        <v>2564</v>
      </c>
      <c r="I10" s="66">
        <v>2565</v>
      </c>
      <c r="J10" s="68" t="s">
        <v>43</v>
      </c>
      <c r="K10" s="68" t="s">
        <v>45</v>
      </c>
      <c r="L10" s="83" t="s">
        <v>72</v>
      </c>
    </row>
    <row r="11" spans="1:12" ht="27" customHeight="1" x14ac:dyDescent="0.35">
      <c r="A11" s="70"/>
      <c r="B11" s="71"/>
      <c r="C11" s="72"/>
      <c r="D11" s="73"/>
      <c r="E11" s="70" t="s">
        <v>2</v>
      </c>
      <c r="F11" s="73" t="s">
        <v>2</v>
      </c>
      <c r="G11" s="73" t="s">
        <v>2</v>
      </c>
      <c r="H11" s="73" t="s">
        <v>2</v>
      </c>
      <c r="I11" s="73" t="s">
        <v>2</v>
      </c>
      <c r="J11" s="73"/>
      <c r="K11" s="73"/>
      <c r="L11" s="91" t="s">
        <v>71</v>
      </c>
    </row>
    <row r="12" spans="1:12" ht="27" customHeight="1" x14ac:dyDescent="0.35">
      <c r="A12" s="67">
        <v>1</v>
      </c>
      <c r="B12" s="89" t="s">
        <v>896</v>
      </c>
      <c r="C12" s="80" t="s">
        <v>899</v>
      </c>
      <c r="D12" s="68" t="s">
        <v>153</v>
      </c>
      <c r="E12" s="307">
        <v>25000</v>
      </c>
      <c r="F12" s="307">
        <v>25000</v>
      </c>
      <c r="G12" s="307">
        <v>25000</v>
      </c>
      <c r="H12" s="307">
        <v>25000</v>
      </c>
      <c r="I12" s="307">
        <v>25000</v>
      </c>
      <c r="J12" s="143" t="s">
        <v>901</v>
      </c>
      <c r="K12" s="147" t="s">
        <v>902</v>
      </c>
      <c r="L12" s="66" t="s">
        <v>9</v>
      </c>
    </row>
    <row r="13" spans="1:12" ht="27" customHeight="1" x14ac:dyDescent="0.35">
      <c r="A13" s="67"/>
      <c r="B13" s="89" t="s">
        <v>897</v>
      </c>
      <c r="C13" s="80" t="s">
        <v>900</v>
      </c>
      <c r="D13" s="68" t="s">
        <v>154</v>
      </c>
      <c r="E13" s="67"/>
      <c r="F13" s="68"/>
      <c r="G13" s="68"/>
      <c r="H13" s="68"/>
      <c r="I13" s="68"/>
      <c r="J13" s="77" t="s">
        <v>158</v>
      </c>
      <c r="K13" s="148" t="s">
        <v>903</v>
      </c>
      <c r="L13" s="83"/>
    </row>
    <row r="14" spans="1:12" ht="27" customHeight="1" x14ac:dyDescent="0.35">
      <c r="A14" s="67"/>
      <c r="B14" s="89" t="s">
        <v>898</v>
      </c>
      <c r="C14" s="80" t="s">
        <v>24</v>
      </c>
      <c r="D14" s="68"/>
      <c r="E14" s="67"/>
      <c r="F14" s="68"/>
      <c r="G14" s="68"/>
      <c r="H14" s="68"/>
      <c r="I14" s="68"/>
      <c r="J14" s="77" t="s">
        <v>160</v>
      </c>
      <c r="K14" s="148"/>
      <c r="L14" s="83"/>
    </row>
    <row r="15" spans="1:12" ht="27" customHeight="1" x14ac:dyDescent="0.35">
      <c r="A15" s="297">
        <v>2</v>
      </c>
      <c r="B15" s="63" t="s">
        <v>904</v>
      </c>
      <c r="C15" s="64" t="s">
        <v>906</v>
      </c>
      <c r="D15" s="66" t="s">
        <v>907</v>
      </c>
      <c r="E15" s="297" t="s">
        <v>824</v>
      </c>
      <c r="F15" s="75">
        <v>200000</v>
      </c>
      <c r="G15" s="75">
        <v>200000</v>
      </c>
      <c r="H15" s="392" t="s">
        <v>824</v>
      </c>
      <c r="I15" s="392" t="s">
        <v>824</v>
      </c>
      <c r="J15" s="74" t="s">
        <v>901</v>
      </c>
      <c r="K15" s="147" t="s">
        <v>909</v>
      </c>
      <c r="L15" s="90" t="s">
        <v>9</v>
      </c>
    </row>
    <row r="16" spans="1:12" ht="27" customHeight="1" x14ac:dyDescent="0.35">
      <c r="A16" s="70"/>
      <c r="B16" s="71" t="s">
        <v>905</v>
      </c>
      <c r="C16" s="72"/>
      <c r="D16" s="73"/>
      <c r="E16" s="70"/>
      <c r="F16" s="73"/>
      <c r="G16" s="73"/>
      <c r="H16" s="73"/>
      <c r="I16" s="73"/>
      <c r="J16" s="116" t="s">
        <v>908</v>
      </c>
      <c r="K16" s="146" t="s">
        <v>910</v>
      </c>
      <c r="L16" s="91"/>
    </row>
    <row r="17" spans="1:12" ht="27" customHeight="1" x14ac:dyDescent="0.35">
      <c r="A17" s="297">
        <v>3</v>
      </c>
      <c r="B17" s="121" t="s">
        <v>169</v>
      </c>
      <c r="C17" s="121" t="s">
        <v>162</v>
      </c>
      <c r="D17" s="122" t="s">
        <v>163</v>
      </c>
      <c r="E17" s="127">
        <v>40000</v>
      </c>
      <c r="F17" s="127">
        <v>40000</v>
      </c>
      <c r="G17" s="127">
        <v>40000</v>
      </c>
      <c r="H17" s="127">
        <v>40000</v>
      </c>
      <c r="I17" s="127">
        <v>40000</v>
      </c>
      <c r="J17" s="143" t="s">
        <v>159</v>
      </c>
      <c r="K17" s="145" t="s">
        <v>166</v>
      </c>
      <c r="L17" s="90" t="s">
        <v>9</v>
      </c>
    </row>
    <row r="18" spans="1:12" ht="27" customHeight="1" x14ac:dyDescent="0.35">
      <c r="A18" s="67"/>
      <c r="B18" s="77" t="s">
        <v>170</v>
      </c>
      <c r="C18" s="89" t="s">
        <v>171</v>
      </c>
      <c r="D18" s="78" t="s">
        <v>165</v>
      </c>
      <c r="E18" s="85"/>
      <c r="F18" s="85"/>
      <c r="G18" s="85"/>
      <c r="H18" s="85"/>
      <c r="I18" s="85"/>
      <c r="J18" s="77" t="s">
        <v>158</v>
      </c>
      <c r="K18" s="148" t="s">
        <v>167</v>
      </c>
      <c r="L18" s="68"/>
    </row>
    <row r="19" spans="1:12" ht="27" customHeight="1" x14ac:dyDescent="0.35">
      <c r="A19" s="70"/>
      <c r="B19" s="116"/>
      <c r="C19" s="71"/>
      <c r="D19" s="115" t="s">
        <v>164</v>
      </c>
      <c r="E19" s="128"/>
      <c r="F19" s="114"/>
      <c r="G19" s="114"/>
      <c r="H19" s="114"/>
      <c r="I19" s="114"/>
      <c r="J19" s="116" t="s">
        <v>160</v>
      </c>
      <c r="K19" s="146" t="s">
        <v>168</v>
      </c>
      <c r="L19" s="73"/>
    </row>
    <row r="20" spans="1:12" ht="27" customHeight="1" x14ac:dyDescent="0.35">
      <c r="A20" s="297">
        <v>4</v>
      </c>
      <c r="B20" s="74" t="s">
        <v>1667</v>
      </c>
      <c r="C20" s="308" t="s">
        <v>894</v>
      </c>
      <c r="D20" s="122" t="s">
        <v>163</v>
      </c>
      <c r="E20" s="392" t="s">
        <v>824</v>
      </c>
      <c r="F20" s="123">
        <v>30000</v>
      </c>
      <c r="G20" s="123">
        <v>30000</v>
      </c>
      <c r="H20" s="123">
        <v>30000</v>
      </c>
      <c r="I20" s="123">
        <v>30000</v>
      </c>
      <c r="J20" s="143" t="s">
        <v>159</v>
      </c>
      <c r="K20" s="145" t="s">
        <v>166</v>
      </c>
      <c r="L20" s="66" t="s">
        <v>9</v>
      </c>
    </row>
    <row r="21" spans="1:12" ht="27" customHeight="1" x14ac:dyDescent="0.35">
      <c r="A21" s="67"/>
      <c r="B21" s="77" t="s">
        <v>1668</v>
      </c>
      <c r="C21" s="89" t="s">
        <v>1672</v>
      </c>
      <c r="D21" s="78" t="s">
        <v>165</v>
      </c>
      <c r="E21" s="79"/>
      <c r="F21" s="78"/>
      <c r="G21" s="78"/>
      <c r="H21" s="78"/>
      <c r="I21" s="78"/>
      <c r="J21" s="77" t="s">
        <v>158</v>
      </c>
      <c r="K21" s="148" t="s">
        <v>167</v>
      </c>
      <c r="L21" s="68"/>
    </row>
    <row r="22" spans="1:12" ht="27" customHeight="1" x14ac:dyDescent="0.35">
      <c r="A22" s="67"/>
      <c r="B22" s="69" t="s">
        <v>1669</v>
      </c>
      <c r="C22" s="69"/>
      <c r="D22" s="78" t="s">
        <v>164</v>
      </c>
      <c r="E22" s="84"/>
      <c r="F22" s="84"/>
      <c r="G22" s="84"/>
      <c r="H22" s="84"/>
      <c r="I22" s="84"/>
      <c r="J22" s="77" t="s">
        <v>160</v>
      </c>
      <c r="K22" s="148" t="s">
        <v>168</v>
      </c>
      <c r="L22" s="83"/>
    </row>
    <row r="23" spans="1:12" ht="27" customHeight="1" x14ac:dyDescent="0.35">
      <c r="A23" s="67"/>
      <c r="B23" s="69" t="s">
        <v>1670</v>
      </c>
      <c r="C23" s="69"/>
      <c r="D23" s="78"/>
      <c r="E23" s="84"/>
      <c r="F23" s="84"/>
      <c r="G23" s="84"/>
      <c r="H23" s="84"/>
      <c r="I23" s="84"/>
      <c r="J23" s="77"/>
      <c r="K23" s="148"/>
      <c r="L23" s="83"/>
    </row>
    <row r="24" spans="1:12" ht="27" customHeight="1" x14ac:dyDescent="0.35">
      <c r="A24" s="67"/>
      <c r="B24" s="69" t="s">
        <v>1671</v>
      </c>
      <c r="C24" s="69"/>
      <c r="D24" s="78"/>
      <c r="E24" s="84"/>
      <c r="F24" s="84"/>
      <c r="G24" s="84"/>
      <c r="H24" s="84"/>
      <c r="I24" s="84"/>
      <c r="J24" s="77"/>
      <c r="K24" s="148"/>
      <c r="L24" s="83"/>
    </row>
    <row r="25" spans="1:12" ht="27" customHeight="1" x14ac:dyDescent="0.35">
      <c r="A25" s="90">
        <v>5</v>
      </c>
      <c r="B25" s="121" t="s">
        <v>161</v>
      </c>
      <c r="C25" s="121" t="s">
        <v>894</v>
      </c>
      <c r="D25" s="122" t="s">
        <v>163</v>
      </c>
      <c r="E25" s="127">
        <v>50000</v>
      </c>
      <c r="F25" s="127">
        <v>50000</v>
      </c>
      <c r="G25" s="127">
        <v>50000</v>
      </c>
      <c r="H25" s="127">
        <v>50000</v>
      </c>
      <c r="I25" s="127">
        <v>50000</v>
      </c>
      <c r="J25" s="143" t="s">
        <v>159</v>
      </c>
      <c r="K25" s="145" t="s">
        <v>166</v>
      </c>
      <c r="L25" s="90" t="s">
        <v>9</v>
      </c>
    </row>
    <row r="26" spans="1:12" ht="27" customHeight="1" x14ac:dyDescent="0.35">
      <c r="A26" s="68"/>
      <c r="B26" s="77" t="s">
        <v>771</v>
      </c>
      <c r="C26" s="89" t="s">
        <v>1673</v>
      </c>
      <c r="D26" s="78" t="s">
        <v>165</v>
      </c>
      <c r="E26" s="85"/>
      <c r="F26" s="85"/>
      <c r="G26" s="85"/>
      <c r="H26" s="85"/>
      <c r="I26" s="85"/>
      <c r="J26" s="77" t="s">
        <v>158</v>
      </c>
      <c r="K26" s="148" t="s">
        <v>167</v>
      </c>
      <c r="L26" s="68"/>
    </row>
    <row r="27" spans="1:12" ht="27" customHeight="1" x14ac:dyDescent="0.35">
      <c r="A27" s="73"/>
      <c r="B27" s="116"/>
      <c r="C27" s="71"/>
      <c r="D27" s="115" t="s">
        <v>164</v>
      </c>
      <c r="E27" s="128"/>
      <c r="F27" s="114"/>
      <c r="G27" s="114"/>
      <c r="H27" s="114"/>
      <c r="I27" s="114"/>
      <c r="J27" s="116" t="s">
        <v>160</v>
      </c>
      <c r="K27" s="146" t="s">
        <v>168</v>
      </c>
      <c r="L27" s="73"/>
    </row>
    <row r="28" spans="1:12" ht="27" customHeight="1" x14ac:dyDescent="0.35">
      <c r="A28" s="90">
        <v>6</v>
      </c>
      <c r="B28" s="141" t="s">
        <v>149</v>
      </c>
      <c r="C28" s="63" t="s">
        <v>150</v>
      </c>
      <c r="D28" s="74" t="s">
        <v>153</v>
      </c>
      <c r="E28" s="123">
        <v>10000</v>
      </c>
      <c r="F28" s="123">
        <v>10000</v>
      </c>
      <c r="G28" s="123">
        <v>10000</v>
      </c>
      <c r="H28" s="123">
        <v>10000</v>
      </c>
      <c r="I28" s="123">
        <v>10000</v>
      </c>
      <c r="J28" s="143" t="s">
        <v>159</v>
      </c>
      <c r="K28" s="147" t="s">
        <v>155</v>
      </c>
      <c r="L28" s="66" t="s">
        <v>9</v>
      </c>
    </row>
    <row r="29" spans="1:12" ht="27" customHeight="1" x14ac:dyDescent="0.35">
      <c r="A29" s="83"/>
      <c r="B29" s="142" t="s">
        <v>769</v>
      </c>
      <c r="C29" s="89" t="s">
        <v>151</v>
      </c>
      <c r="D29" s="78" t="s">
        <v>154</v>
      </c>
      <c r="E29" s="79"/>
      <c r="F29" s="79"/>
      <c r="G29" s="79"/>
      <c r="H29" s="79"/>
      <c r="I29" s="79"/>
      <c r="J29" s="77" t="s">
        <v>158</v>
      </c>
      <c r="K29" s="148" t="s">
        <v>156</v>
      </c>
      <c r="L29" s="68"/>
    </row>
    <row r="30" spans="1:12" ht="27" customHeight="1" x14ac:dyDescent="0.35">
      <c r="A30" s="91"/>
      <c r="B30" s="144"/>
      <c r="C30" s="114" t="s">
        <v>152</v>
      </c>
      <c r="D30" s="115"/>
      <c r="E30" s="117"/>
      <c r="F30" s="115"/>
      <c r="G30" s="115"/>
      <c r="H30" s="115"/>
      <c r="I30" s="115"/>
      <c r="J30" s="116" t="s">
        <v>160</v>
      </c>
      <c r="K30" s="146" t="s">
        <v>157</v>
      </c>
      <c r="L30" s="91"/>
    </row>
    <row r="31" spans="1:12" ht="27" customHeight="1" x14ac:dyDescent="0.35">
      <c r="A31" s="90">
        <v>7</v>
      </c>
      <c r="B31" s="141" t="s">
        <v>172</v>
      </c>
      <c r="C31" s="63" t="s">
        <v>175</v>
      </c>
      <c r="D31" s="74" t="s">
        <v>178</v>
      </c>
      <c r="E31" s="75">
        <v>100000</v>
      </c>
      <c r="F31" s="75">
        <v>100000</v>
      </c>
      <c r="G31" s="75">
        <v>100000</v>
      </c>
      <c r="H31" s="75">
        <v>100000</v>
      </c>
      <c r="I31" s="75">
        <v>100000</v>
      </c>
      <c r="J31" s="162" t="s">
        <v>159</v>
      </c>
      <c r="K31" s="147" t="s">
        <v>179</v>
      </c>
      <c r="L31" s="66" t="s">
        <v>9</v>
      </c>
    </row>
    <row r="32" spans="1:12" ht="27" customHeight="1" x14ac:dyDescent="0.35">
      <c r="A32" s="83"/>
      <c r="B32" s="142" t="s">
        <v>173</v>
      </c>
      <c r="C32" s="89" t="s">
        <v>176</v>
      </c>
      <c r="D32" s="78" t="s">
        <v>21</v>
      </c>
      <c r="E32" s="79"/>
      <c r="F32" s="79"/>
      <c r="G32" s="79"/>
      <c r="H32" s="79"/>
      <c r="I32" s="79"/>
      <c r="J32" s="156" t="s">
        <v>158</v>
      </c>
      <c r="K32" s="148" t="s">
        <v>180</v>
      </c>
      <c r="L32" s="68"/>
    </row>
    <row r="33" spans="1:12" ht="27" customHeight="1" x14ac:dyDescent="0.35">
      <c r="A33" s="91"/>
      <c r="B33" s="144" t="s">
        <v>174</v>
      </c>
      <c r="C33" s="71" t="s">
        <v>177</v>
      </c>
      <c r="D33" s="115"/>
      <c r="E33" s="117"/>
      <c r="F33" s="117"/>
      <c r="G33" s="117"/>
      <c r="H33" s="117"/>
      <c r="I33" s="117"/>
      <c r="J33" s="157" t="s">
        <v>160</v>
      </c>
      <c r="K33" s="146" t="s">
        <v>181</v>
      </c>
      <c r="L33" s="73"/>
    </row>
    <row r="34" spans="1:12" ht="27" customHeight="1" x14ac:dyDescent="0.35">
      <c r="A34" s="56"/>
      <c r="B34" s="57"/>
      <c r="C34" s="57"/>
      <c r="D34" s="58" t="s">
        <v>27</v>
      </c>
      <c r="E34" s="58">
        <v>49</v>
      </c>
      <c r="F34" s="59"/>
      <c r="G34" s="59"/>
      <c r="H34" s="59"/>
      <c r="I34" s="59"/>
      <c r="J34" s="59"/>
      <c r="K34" s="60"/>
      <c r="L34" s="108" t="s">
        <v>79</v>
      </c>
    </row>
    <row r="35" spans="1:12" ht="27" customHeight="1" x14ac:dyDescent="0.4">
      <c r="A35" s="445" t="s">
        <v>4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</row>
    <row r="36" spans="1:12" ht="27" customHeight="1" x14ac:dyDescent="0.4">
      <c r="A36" s="445" t="s">
        <v>895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</row>
    <row r="37" spans="1:12" ht="27" customHeight="1" x14ac:dyDescent="0.4">
      <c r="A37" s="445" t="s">
        <v>911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</row>
    <row r="38" spans="1:12" ht="27" customHeight="1" x14ac:dyDescent="0.4">
      <c r="A38" s="96" t="s">
        <v>841</v>
      </c>
      <c r="B38" s="96"/>
      <c r="C38" s="96"/>
      <c r="D38" s="96"/>
      <c r="E38" s="139"/>
      <c r="F38" s="139"/>
      <c r="G38" s="139"/>
      <c r="H38" s="139"/>
      <c r="I38" s="296"/>
      <c r="J38" s="139"/>
      <c r="K38" s="139"/>
      <c r="L38" s="98"/>
    </row>
    <row r="39" spans="1:12" ht="27" customHeight="1" x14ac:dyDescent="0.4">
      <c r="A39" s="96" t="s">
        <v>840</v>
      </c>
      <c r="B39" s="96"/>
      <c r="C39" s="139"/>
      <c r="D39" s="139"/>
      <c r="E39" s="139"/>
      <c r="F39" s="139"/>
      <c r="G39" s="139"/>
      <c r="H39" s="139"/>
      <c r="I39" s="296"/>
      <c r="J39" s="139"/>
      <c r="K39" s="139"/>
      <c r="L39" s="98"/>
    </row>
    <row r="40" spans="1:12" ht="27" customHeight="1" x14ac:dyDescent="0.4">
      <c r="A40" s="140"/>
      <c r="B40" s="437" t="s">
        <v>84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</row>
    <row r="41" spans="1:12" ht="27" customHeight="1" x14ac:dyDescent="0.4">
      <c r="A41" s="438" t="s">
        <v>786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</row>
    <row r="42" spans="1:12" ht="27" customHeight="1" x14ac:dyDescent="0.35">
      <c r="A42" s="137"/>
      <c r="B42" s="63"/>
      <c r="C42" s="64"/>
      <c r="D42" s="68" t="s">
        <v>7</v>
      </c>
      <c r="E42" s="442" t="s">
        <v>15</v>
      </c>
      <c r="F42" s="443"/>
      <c r="G42" s="443"/>
      <c r="H42" s="443"/>
      <c r="I42" s="444"/>
      <c r="J42" s="138" t="s">
        <v>42</v>
      </c>
      <c r="K42" s="66"/>
      <c r="L42" s="90" t="s">
        <v>34</v>
      </c>
    </row>
    <row r="43" spans="1:12" ht="27" customHeight="1" x14ac:dyDescent="0.35">
      <c r="A43" s="67" t="s">
        <v>5</v>
      </c>
      <c r="B43" s="68" t="s">
        <v>3</v>
      </c>
      <c r="C43" s="67" t="s">
        <v>6</v>
      </c>
      <c r="D43" s="68" t="s">
        <v>8</v>
      </c>
      <c r="E43" s="137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43</v>
      </c>
      <c r="K43" s="68" t="s">
        <v>45</v>
      </c>
      <c r="L43" s="83" t="s">
        <v>72</v>
      </c>
    </row>
    <row r="44" spans="1:12" ht="27" customHeight="1" x14ac:dyDescent="0.35">
      <c r="A44" s="70"/>
      <c r="B44" s="71"/>
      <c r="C44" s="72"/>
      <c r="D44" s="73"/>
      <c r="E44" s="70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/>
      <c r="K44" s="73"/>
      <c r="L44" s="91" t="s">
        <v>71</v>
      </c>
    </row>
    <row r="45" spans="1:12" ht="27" customHeight="1" x14ac:dyDescent="0.35">
      <c r="A45" s="67">
        <v>8</v>
      </c>
      <c r="B45" s="89" t="s">
        <v>912</v>
      </c>
      <c r="C45" s="63" t="s">
        <v>186</v>
      </c>
      <c r="D45" s="74" t="s">
        <v>183</v>
      </c>
      <c r="E45" s="75">
        <v>55000</v>
      </c>
      <c r="F45" s="75">
        <v>55000</v>
      </c>
      <c r="G45" s="75">
        <v>55000</v>
      </c>
      <c r="H45" s="75">
        <v>55000</v>
      </c>
      <c r="I45" s="75">
        <v>55000</v>
      </c>
      <c r="J45" s="113" t="s">
        <v>189</v>
      </c>
      <c r="K45" s="152" t="s">
        <v>200</v>
      </c>
      <c r="L45" s="66" t="s">
        <v>9</v>
      </c>
    </row>
    <row r="46" spans="1:12" ht="27" customHeight="1" x14ac:dyDescent="0.35">
      <c r="A46" s="67"/>
      <c r="B46" s="89" t="s">
        <v>913</v>
      </c>
      <c r="C46" s="89" t="s">
        <v>187</v>
      </c>
      <c r="D46" s="77" t="s">
        <v>185</v>
      </c>
      <c r="E46" s="79"/>
      <c r="F46" s="79"/>
      <c r="G46" s="79"/>
      <c r="H46" s="79"/>
      <c r="I46" s="68"/>
      <c r="J46" s="119" t="s">
        <v>190</v>
      </c>
      <c r="K46" s="153" t="s">
        <v>201</v>
      </c>
      <c r="L46" s="83"/>
    </row>
    <row r="47" spans="1:12" ht="27" customHeight="1" x14ac:dyDescent="0.35">
      <c r="A47" s="67"/>
      <c r="B47" s="89" t="s">
        <v>914</v>
      </c>
      <c r="C47" s="89" t="s">
        <v>188</v>
      </c>
      <c r="D47" s="77" t="s">
        <v>184</v>
      </c>
      <c r="E47" s="79"/>
      <c r="F47" s="78"/>
      <c r="G47" s="78"/>
      <c r="H47" s="78"/>
      <c r="I47" s="68"/>
      <c r="J47" s="89"/>
      <c r="K47" s="153" t="s">
        <v>202</v>
      </c>
      <c r="L47" s="83"/>
    </row>
    <row r="48" spans="1:12" ht="27" customHeight="1" x14ac:dyDescent="0.35">
      <c r="A48" s="297">
        <v>9</v>
      </c>
      <c r="B48" s="63" t="s">
        <v>915</v>
      </c>
      <c r="C48" s="64"/>
      <c r="D48" s="66"/>
      <c r="E48" s="297"/>
      <c r="F48" s="75"/>
      <c r="G48" s="75"/>
      <c r="H48" s="66"/>
      <c r="I48" s="66"/>
      <c r="J48" s="74"/>
      <c r="K48" s="147"/>
      <c r="L48" s="90"/>
    </row>
    <row r="49" spans="1:12" ht="27" customHeight="1" x14ac:dyDescent="0.35">
      <c r="A49" s="67"/>
      <c r="B49" s="89" t="s">
        <v>916</v>
      </c>
      <c r="C49" s="80"/>
      <c r="D49" s="68"/>
      <c r="E49" s="67"/>
      <c r="F49" s="68"/>
      <c r="G49" s="68"/>
      <c r="H49" s="68"/>
      <c r="I49" s="68"/>
      <c r="J49" s="77"/>
      <c r="K49" s="148"/>
      <c r="L49" s="83"/>
    </row>
    <row r="50" spans="1:12" ht="27" customHeight="1" x14ac:dyDescent="0.35">
      <c r="A50" s="67"/>
      <c r="B50" s="89" t="s">
        <v>917</v>
      </c>
      <c r="C50" s="77" t="s">
        <v>191</v>
      </c>
      <c r="D50" s="78" t="s">
        <v>193</v>
      </c>
      <c r="E50" s="84">
        <v>30000</v>
      </c>
      <c r="F50" s="84">
        <v>30000</v>
      </c>
      <c r="G50" s="84">
        <v>30000</v>
      </c>
      <c r="H50" s="84">
        <v>30000</v>
      </c>
      <c r="I50" s="84">
        <v>30000</v>
      </c>
      <c r="J50" s="160" t="s">
        <v>892</v>
      </c>
      <c r="K50" s="161" t="s">
        <v>203</v>
      </c>
      <c r="L50" s="119" t="s">
        <v>9</v>
      </c>
    </row>
    <row r="51" spans="1:12" ht="27" customHeight="1" x14ac:dyDescent="0.35">
      <c r="A51" s="67"/>
      <c r="B51" s="77" t="s">
        <v>224</v>
      </c>
      <c r="C51" s="69" t="s">
        <v>192</v>
      </c>
      <c r="D51" s="78" t="s">
        <v>194</v>
      </c>
      <c r="E51" s="85"/>
      <c r="F51" s="85"/>
      <c r="G51" s="85"/>
      <c r="H51" s="85"/>
      <c r="I51" s="85"/>
      <c r="J51" s="150" t="s">
        <v>198</v>
      </c>
      <c r="K51" s="150" t="s">
        <v>204</v>
      </c>
      <c r="L51" s="86"/>
    </row>
    <row r="52" spans="1:12" ht="27" customHeight="1" x14ac:dyDescent="0.35">
      <c r="A52" s="67"/>
      <c r="B52" s="77"/>
      <c r="C52" s="69"/>
      <c r="D52" s="78" t="s">
        <v>195</v>
      </c>
      <c r="E52" s="85"/>
      <c r="F52" s="69"/>
      <c r="G52" s="69"/>
      <c r="H52" s="69"/>
      <c r="I52" s="69"/>
      <c r="J52" s="151" t="s">
        <v>199</v>
      </c>
      <c r="K52" s="150" t="s">
        <v>205</v>
      </c>
      <c r="L52" s="86"/>
    </row>
    <row r="53" spans="1:12" ht="27" customHeight="1" x14ac:dyDescent="0.35">
      <c r="A53" s="67"/>
      <c r="B53" s="77"/>
      <c r="C53" s="69"/>
      <c r="D53" s="78" t="s">
        <v>196</v>
      </c>
      <c r="E53" s="79"/>
      <c r="F53" s="79"/>
      <c r="G53" s="79"/>
      <c r="H53" s="79"/>
      <c r="I53" s="79"/>
      <c r="J53" s="78"/>
      <c r="K53" s="150" t="s">
        <v>206</v>
      </c>
      <c r="L53" s="86"/>
    </row>
    <row r="54" spans="1:12" ht="27" customHeight="1" x14ac:dyDescent="0.35">
      <c r="A54" s="67"/>
      <c r="B54" s="77"/>
      <c r="C54" s="69"/>
      <c r="D54" s="78" t="s">
        <v>197</v>
      </c>
      <c r="E54" s="79"/>
      <c r="F54" s="78"/>
      <c r="G54" s="78"/>
      <c r="H54" s="78"/>
      <c r="I54" s="78"/>
      <c r="J54" s="79"/>
      <c r="K54" s="150" t="s">
        <v>207</v>
      </c>
      <c r="L54" s="86"/>
    </row>
    <row r="55" spans="1:12" ht="27" customHeight="1" x14ac:dyDescent="0.35">
      <c r="A55" s="67"/>
      <c r="B55" s="69"/>
      <c r="C55" s="69"/>
      <c r="D55" s="78"/>
      <c r="E55" s="84"/>
      <c r="F55" s="84"/>
      <c r="G55" s="84"/>
      <c r="H55" s="84"/>
      <c r="I55" s="84"/>
      <c r="J55" s="83"/>
      <c r="K55" s="150" t="s">
        <v>208</v>
      </c>
      <c r="L55" s="86"/>
    </row>
    <row r="56" spans="1:12" ht="27" customHeight="1" x14ac:dyDescent="0.35">
      <c r="A56" s="83"/>
      <c r="B56" s="114"/>
      <c r="C56" s="114"/>
      <c r="D56" s="115"/>
      <c r="E56" s="136"/>
      <c r="F56" s="136"/>
      <c r="G56" s="136"/>
      <c r="H56" s="136"/>
      <c r="I56" s="136"/>
      <c r="J56" s="91"/>
      <c r="K56" s="158" t="s">
        <v>209</v>
      </c>
      <c r="L56" s="118"/>
    </row>
    <row r="57" spans="1:12" ht="27" customHeight="1" x14ac:dyDescent="0.35">
      <c r="A57" s="68"/>
      <c r="B57" s="77" t="s">
        <v>918</v>
      </c>
      <c r="C57" s="74" t="s">
        <v>191</v>
      </c>
      <c r="D57" s="122" t="s">
        <v>193</v>
      </c>
      <c r="E57" s="85">
        <v>10000</v>
      </c>
      <c r="F57" s="85">
        <v>10000</v>
      </c>
      <c r="G57" s="85">
        <v>10000</v>
      </c>
      <c r="H57" s="85">
        <v>10000</v>
      </c>
      <c r="I57" s="85">
        <v>10000</v>
      </c>
      <c r="J57" s="155" t="s">
        <v>892</v>
      </c>
      <c r="K57" s="149" t="s">
        <v>203</v>
      </c>
      <c r="L57" s="113" t="s">
        <v>9</v>
      </c>
    </row>
    <row r="58" spans="1:12" ht="27" customHeight="1" x14ac:dyDescent="0.35">
      <c r="A58" s="68"/>
      <c r="B58" s="77" t="s">
        <v>919</v>
      </c>
      <c r="C58" s="69" t="s">
        <v>192</v>
      </c>
      <c r="D58" s="78" t="s">
        <v>194</v>
      </c>
      <c r="E58" s="85"/>
      <c r="F58" s="69"/>
      <c r="G58" s="69"/>
      <c r="H58" s="69"/>
      <c r="I58" s="69"/>
      <c r="J58" s="150" t="s">
        <v>198</v>
      </c>
      <c r="K58" s="150" t="s">
        <v>204</v>
      </c>
      <c r="L58" s="86"/>
    </row>
    <row r="59" spans="1:12" ht="27" customHeight="1" x14ac:dyDescent="0.35">
      <c r="A59" s="83"/>
      <c r="B59" s="142"/>
      <c r="C59" s="69"/>
      <c r="D59" s="78" t="s">
        <v>195</v>
      </c>
      <c r="E59" s="79"/>
      <c r="F59" s="79"/>
      <c r="G59" s="79"/>
      <c r="H59" s="79"/>
      <c r="I59" s="79"/>
      <c r="J59" s="151" t="s">
        <v>199</v>
      </c>
      <c r="K59" s="150" t="s">
        <v>205</v>
      </c>
      <c r="L59" s="86"/>
    </row>
    <row r="60" spans="1:12" ht="36" customHeight="1" x14ac:dyDescent="0.35">
      <c r="A60" s="83"/>
      <c r="B60" s="142"/>
      <c r="C60" s="69"/>
      <c r="D60" s="78" t="s">
        <v>196</v>
      </c>
      <c r="E60" s="79"/>
      <c r="F60" s="79"/>
      <c r="G60" s="79"/>
      <c r="H60" s="79"/>
      <c r="I60" s="79"/>
      <c r="J60" s="78"/>
      <c r="K60" s="150" t="s">
        <v>206</v>
      </c>
      <c r="L60" s="86"/>
    </row>
    <row r="61" spans="1:12" ht="27" customHeight="1" x14ac:dyDescent="0.35">
      <c r="A61" s="83"/>
      <c r="B61" s="142"/>
      <c r="C61" s="69"/>
      <c r="D61" s="78" t="s">
        <v>197</v>
      </c>
      <c r="E61" s="79"/>
      <c r="F61" s="78"/>
      <c r="G61" s="78"/>
      <c r="H61" s="78"/>
      <c r="I61" s="78"/>
      <c r="J61" s="79"/>
      <c r="K61" s="150" t="s">
        <v>207</v>
      </c>
      <c r="L61" s="86"/>
    </row>
    <row r="62" spans="1:12" ht="27" customHeight="1" x14ac:dyDescent="0.35">
      <c r="A62" s="83"/>
      <c r="B62" s="142"/>
      <c r="C62" s="89"/>
      <c r="D62" s="77"/>
      <c r="E62" s="131"/>
      <c r="F62" s="131"/>
      <c r="G62" s="131"/>
      <c r="H62" s="131"/>
      <c r="I62" s="131"/>
      <c r="J62" s="83"/>
      <c r="K62" s="150" t="s">
        <v>208</v>
      </c>
      <c r="L62" s="86"/>
    </row>
    <row r="63" spans="1:12" ht="27" customHeight="1" x14ac:dyDescent="0.35">
      <c r="A63" s="83"/>
      <c r="B63" s="142"/>
      <c r="C63" s="89"/>
      <c r="D63" s="77"/>
      <c r="E63" s="131"/>
      <c r="F63" s="131"/>
      <c r="G63" s="131"/>
      <c r="H63" s="131"/>
      <c r="I63" s="131"/>
      <c r="J63" s="83"/>
      <c r="K63" s="150" t="s">
        <v>209</v>
      </c>
      <c r="L63" s="86"/>
    </row>
    <row r="64" spans="1:12" ht="27" customHeight="1" x14ac:dyDescent="0.35">
      <c r="A64" s="83"/>
      <c r="B64" s="142"/>
      <c r="C64" s="89"/>
      <c r="D64" s="77"/>
      <c r="E64" s="131"/>
      <c r="F64" s="131"/>
      <c r="G64" s="131"/>
      <c r="H64" s="131"/>
      <c r="I64" s="131"/>
      <c r="J64" s="83"/>
      <c r="K64" s="150"/>
      <c r="L64" s="86"/>
    </row>
    <row r="65" spans="1:12" ht="27" customHeight="1" x14ac:dyDescent="0.35">
      <c r="A65" s="83"/>
      <c r="B65" s="142"/>
      <c r="C65" s="89"/>
      <c r="D65" s="78"/>
      <c r="E65" s="79"/>
      <c r="F65" s="79"/>
      <c r="G65" s="79"/>
      <c r="H65" s="79"/>
      <c r="I65" s="79"/>
      <c r="J65" s="156"/>
      <c r="K65" s="148"/>
      <c r="L65" s="68"/>
    </row>
    <row r="66" spans="1:12" ht="27" customHeight="1" x14ac:dyDescent="0.35">
      <c r="A66" s="91"/>
      <c r="B66" s="144"/>
      <c r="C66" s="71"/>
      <c r="D66" s="115"/>
      <c r="E66" s="117"/>
      <c r="F66" s="117"/>
      <c r="G66" s="117"/>
      <c r="H66" s="117"/>
      <c r="I66" s="117"/>
      <c r="J66" s="157"/>
      <c r="K66" s="146"/>
      <c r="L66" s="73"/>
    </row>
    <row r="67" spans="1:12" ht="27" customHeight="1" x14ac:dyDescent="0.35">
      <c r="A67" s="56"/>
      <c r="B67" s="57"/>
      <c r="C67" s="57"/>
      <c r="D67" s="58" t="s">
        <v>27</v>
      </c>
      <c r="E67" s="58">
        <v>50</v>
      </c>
      <c r="F67" s="59"/>
      <c r="G67" s="59"/>
      <c r="H67" s="59"/>
      <c r="I67" s="59"/>
      <c r="J67" s="59"/>
      <c r="K67" s="60"/>
      <c r="L67" s="108" t="s">
        <v>79</v>
      </c>
    </row>
    <row r="68" spans="1:12" ht="27" customHeight="1" x14ac:dyDescent="0.4">
      <c r="A68" s="445" t="s">
        <v>4</v>
      </c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5"/>
    </row>
    <row r="69" spans="1:12" ht="27" customHeight="1" x14ac:dyDescent="0.4">
      <c r="A69" s="445" t="s">
        <v>895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</row>
    <row r="70" spans="1:12" ht="27" customHeight="1" x14ac:dyDescent="0.4">
      <c r="A70" s="445" t="s">
        <v>911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</row>
    <row r="71" spans="1:12" ht="27" customHeight="1" x14ac:dyDescent="0.4">
      <c r="A71" s="96" t="s">
        <v>841</v>
      </c>
      <c r="B71" s="96"/>
      <c r="C71" s="96"/>
      <c r="D71" s="96"/>
      <c r="E71" s="369"/>
      <c r="F71" s="369"/>
      <c r="G71" s="369"/>
      <c r="H71" s="369"/>
      <c r="I71" s="369"/>
      <c r="J71" s="369"/>
      <c r="K71" s="369"/>
      <c r="L71" s="98"/>
    </row>
    <row r="72" spans="1:12" ht="27" customHeight="1" x14ac:dyDescent="0.4">
      <c r="A72" s="96" t="s">
        <v>840</v>
      </c>
      <c r="B72" s="96"/>
      <c r="C72" s="369"/>
      <c r="D72" s="369"/>
      <c r="E72" s="369"/>
      <c r="F72" s="369"/>
      <c r="G72" s="369"/>
      <c r="H72" s="369"/>
      <c r="I72" s="369"/>
      <c r="J72" s="369"/>
      <c r="K72" s="369"/>
      <c r="L72" s="98"/>
    </row>
    <row r="73" spans="1:12" ht="27" customHeight="1" x14ac:dyDescent="0.4">
      <c r="A73" s="370"/>
      <c r="B73" s="437" t="s">
        <v>84</v>
      </c>
      <c r="C73" s="437"/>
      <c r="D73" s="437"/>
      <c r="E73" s="437"/>
      <c r="F73" s="437"/>
      <c r="G73" s="437"/>
      <c r="H73" s="437"/>
      <c r="I73" s="437"/>
      <c r="J73" s="437"/>
      <c r="K73" s="437"/>
      <c r="L73" s="437"/>
    </row>
    <row r="74" spans="1:12" ht="27" customHeight="1" x14ac:dyDescent="0.4">
      <c r="A74" s="438" t="s">
        <v>786</v>
      </c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</row>
    <row r="75" spans="1:12" ht="27" customHeight="1" x14ac:dyDescent="0.35">
      <c r="A75" s="371"/>
      <c r="B75" s="63"/>
      <c r="C75" s="64"/>
      <c r="D75" s="68" t="s">
        <v>7</v>
      </c>
      <c r="E75" s="442" t="s">
        <v>15</v>
      </c>
      <c r="F75" s="443"/>
      <c r="G75" s="443"/>
      <c r="H75" s="443"/>
      <c r="I75" s="444"/>
      <c r="J75" s="372" t="s">
        <v>42</v>
      </c>
      <c r="K75" s="66"/>
      <c r="L75" s="90" t="s">
        <v>34</v>
      </c>
    </row>
    <row r="76" spans="1:12" ht="27" customHeight="1" x14ac:dyDescent="0.35">
      <c r="A76" s="67" t="s">
        <v>5</v>
      </c>
      <c r="B76" s="68" t="s">
        <v>3</v>
      </c>
      <c r="C76" s="67" t="s">
        <v>6</v>
      </c>
      <c r="D76" s="68" t="s">
        <v>8</v>
      </c>
      <c r="E76" s="371">
        <v>2561</v>
      </c>
      <c r="F76" s="66">
        <v>2562</v>
      </c>
      <c r="G76" s="66">
        <v>2563</v>
      </c>
      <c r="H76" s="66">
        <v>2564</v>
      </c>
      <c r="I76" s="66">
        <v>2565</v>
      </c>
      <c r="J76" s="68" t="s">
        <v>43</v>
      </c>
      <c r="K76" s="68" t="s">
        <v>45</v>
      </c>
      <c r="L76" s="83" t="s">
        <v>72</v>
      </c>
    </row>
    <row r="77" spans="1:12" ht="27" customHeight="1" x14ac:dyDescent="0.35">
      <c r="A77" s="70"/>
      <c r="B77" s="71"/>
      <c r="C77" s="72"/>
      <c r="D77" s="73"/>
      <c r="E77" s="70" t="s">
        <v>2</v>
      </c>
      <c r="F77" s="73" t="s">
        <v>2</v>
      </c>
      <c r="G77" s="73" t="s">
        <v>2</v>
      </c>
      <c r="H77" s="73" t="s">
        <v>2</v>
      </c>
      <c r="I77" s="73" t="s">
        <v>2</v>
      </c>
      <c r="J77" s="73"/>
      <c r="K77" s="73"/>
      <c r="L77" s="91" t="s">
        <v>71</v>
      </c>
    </row>
    <row r="78" spans="1:12" ht="27" customHeight="1" x14ac:dyDescent="0.35">
      <c r="A78" s="90">
        <v>10</v>
      </c>
      <c r="B78" s="141" t="s">
        <v>920</v>
      </c>
      <c r="C78" s="63" t="s">
        <v>258</v>
      </c>
      <c r="D78" s="74" t="s">
        <v>264</v>
      </c>
      <c r="E78" s="123">
        <v>20000</v>
      </c>
      <c r="F78" s="123">
        <v>20000</v>
      </c>
      <c r="G78" s="123">
        <v>20000</v>
      </c>
      <c r="H78" s="123">
        <v>20000</v>
      </c>
      <c r="I78" s="123">
        <v>20000</v>
      </c>
      <c r="J78" s="162" t="s">
        <v>159</v>
      </c>
      <c r="K78" s="147" t="s">
        <v>261</v>
      </c>
      <c r="L78" s="66" t="s">
        <v>9</v>
      </c>
    </row>
    <row r="79" spans="1:12" ht="27" customHeight="1" x14ac:dyDescent="0.35">
      <c r="A79" s="83"/>
      <c r="B79" s="142" t="s">
        <v>921</v>
      </c>
      <c r="C79" s="89" t="s">
        <v>259</v>
      </c>
      <c r="D79" s="78" t="s">
        <v>265</v>
      </c>
      <c r="E79" s="79"/>
      <c r="F79" s="79"/>
      <c r="G79" s="79"/>
      <c r="H79" s="79"/>
      <c r="I79" s="79"/>
      <c r="J79" s="156" t="s">
        <v>158</v>
      </c>
      <c r="K79" s="148" t="s">
        <v>262</v>
      </c>
      <c r="L79" s="68"/>
    </row>
    <row r="80" spans="1:12" ht="27" customHeight="1" x14ac:dyDescent="0.35">
      <c r="A80" s="91"/>
      <c r="B80" s="144"/>
      <c r="C80" s="114" t="s">
        <v>260</v>
      </c>
      <c r="D80" s="115"/>
      <c r="E80" s="117"/>
      <c r="F80" s="115"/>
      <c r="G80" s="115"/>
      <c r="H80" s="115"/>
      <c r="I80" s="115"/>
      <c r="J80" s="157" t="s">
        <v>160</v>
      </c>
      <c r="K80" s="146" t="s">
        <v>263</v>
      </c>
      <c r="L80" s="91"/>
    </row>
    <row r="81" spans="1:12" ht="27" customHeight="1" x14ac:dyDescent="0.35">
      <c r="A81" s="90">
        <v>11</v>
      </c>
      <c r="B81" s="74" t="s">
        <v>922</v>
      </c>
      <c r="C81" s="63" t="s">
        <v>741</v>
      </c>
      <c r="D81" s="74" t="s">
        <v>742</v>
      </c>
      <c r="E81" s="75">
        <v>15000</v>
      </c>
      <c r="F81" s="75">
        <v>15000</v>
      </c>
      <c r="G81" s="75">
        <v>15000</v>
      </c>
      <c r="H81" s="75">
        <v>15000</v>
      </c>
      <c r="I81" s="75">
        <v>15000</v>
      </c>
      <c r="J81" s="174" t="s">
        <v>743</v>
      </c>
      <c r="K81" s="113" t="s">
        <v>744</v>
      </c>
      <c r="L81" s="66" t="s">
        <v>745</v>
      </c>
    </row>
    <row r="82" spans="1:12" ht="27" customHeight="1" x14ac:dyDescent="0.35">
      <c r="A82" s="83"/>
      <c r="B82" s="77"/>
      <c r="C82" s="89" t="s">
        <v>746</v>
      </c>
      <c r="D82" s="78" t="s">
        <v>747</v>
      </c>
      <c r="E82" s="79"/>
      <c r="F82" s="79"/>
      <c r="G82" s="79"/>
      <c r="H82" s="79"/>
      <c r="I82" s="79"/>
      <c r="J82" s="172" t="s">
        <v>748</v>
      </c>
      <c r="K82" s="119" t="s">
        <v>749</v>
      </c>
      <c r="L82" s="68"/>
    </row>
    <row r="83" spans="1:12" ht="27" customHeight="1" x14ac:dyDescent="0.35">
      <c r="A83" s="83"/>
      <c r="B83" s="77"/>
      <c r="C83" s="89" t="s">
        <v>750</v>
      </c>
      <c r="D83" s="78" t="s">
        <v>20</v>
      </c>
      <c r="E83" s="79"/>
      <c r="F83" s="78"/>
      <c r="G83" s="78"/>
      <c r="H83" s="78"/>
      <c r="I83" s="78"/>
      <c r="J83" s="89"/>
      <c r="K83" s="119" t="s">
        <v>751</v>
      </c>
      <c r="L83" s="68"/>
    </row>
    <row r="84" spans="1:12" ht="27" customHeight="1" x14ac:dyDescent="0.35">
      <c r="A84" s="83"/>
      <c r="B84" s="77"/>
      <c r="C84" s="77"/>
      <c r="D84" s="78"/>
      <c r="E84" s="79"/>
      <c r="F84" s="78"/>
      <c r="G84" s="78"/>
      <c r="H84" s="78"/>
      <c r="I84" s="78"/>
      <c r="J84" s="77"/>
      <c r="K84" s="119" t="s">
        <v>752</v>
      </c>
      <c r="L84" s="68"/>
    </row>
    <row r="85" spans="1:12" ht="27" customHeight="1" x14ac:dyDescent="0.35">
      <c r="A85" s="91"/>
      <c r="B85" s="114"/>
      <c r="C85" s="114"/>
      <c r="D85" s="115"/>
      <c r="E85" s="117"/>
      <c r="F85" s="117"/>
      <c r="G85" s="117"/>
      <c r="H85" s="117"/>
      <c r="I85" s="117"/>
      <c r="J85" s="117"/>
      <c r="K85" s="118" t="s">
        <v>753</v>
      </c>
      <c r="L85" s="73"/>
    </row>
    <row r="86" spans="1:12" ht="27" customHeight="1" x14ac:dyDescent="0.35">
      <c r="A86" s="90">
        <v>12</v>
      </c>
      <c r="B86" s="74" t="s">
        <v>754</v>
      </c>
      <c r="C86" s="74" t="s">
        <v>755</v>
      </c>
      <c r="D86" s="74" t="s">
        <v>756</v>
      </c>
      <c r="E86" s="75">
        <v>0</v>
      </c>
      <c r="F86" s="75">
        <v>200000</v>
      </c>
      <c r="G86" s="75">
        <v>100000</v>
      </c>
      <c r="H86" s="75">
        <v>100000</v>
      </c>
      <c r="I86" s="75" t="s">
        <v>824</v>
      </c>
      <c r="J86" s="174" t="s">
        <v>757</v>
      </c>
      <c r="K86" s="152" t="s">
        <v>758</v>
      </c>
      <c r="L86" s="66" t="s">
        <v>745</v>
      </c>
    </row>
    <row r="87" spans="1:12" ht="27" customHeight="1" x14ac:dyDescent="0.35">
      <c r="A87" s="83"/>
      <c r="B87" s="77" t="s">
        <v>27</v>
      </c>
      <c r="C87" s="77" t="s">
        <v>759</v>
      </c>
      <c r="D87" s="78" t="s">
        <v>760</v>
      </c>
      <c r="E87" s="79"/>
      <c r="F87" s="79"/>
      <c r="G87" s="79"/>
      <c r="H87" s="79"/>
      <c r="I87" s="79"/>
      <c r="J87" s="172" t="s">
        <v>761</v>
      </c>
      <c r="K87" s="153" t="s">
        <v>762</v>
      </c>
      <c r="L87" s="68"/>
    </row>
    <row r="88" spans="1:12" ht="27" customHeight="1" x14ac:dyDescent="0.35">
      <c r="A88" s="83"/>
      <c r="B88" s="77"/>
      <c r="C88" s="77" t="s">
        <v>763</v>
      </c>
      <c r="D88" s="78" t="s">
        <v>764</v>
      </c>
      <c r="E88" s="79"/>
      <c r="F88" s="78"/>
      <c r="G88" s="78"/>
      <c r="H88" s="78"/>
      <c r="I88" s="78"/>
      <c r="J88" s="172" t="s">
        <v>765</v>
      </c>
      <c r="K88" s="153"/>
      <c r="L88" s="68"/>
    </row>
    <row r="89" spans="1:12" ht="27" customHeight="1" x14ac:dyDescent="0.35">
      <c r="A89" s="90">
        <v>13</v>
      </c>
      <c r="B89" s="74" t="s">
        <v>210</v>
      </c>
      <c r="C89" s="63" t="s">
        <v>215</v>
      </c>
      <c r="D89" s="74" t="s">
        <v>214</v>
      </c>
      <c r="E89" s="75">
        <v>15000</v>
      </c>
      <c r="F89" s="75">
        <v>15000</v>
      </c>
      <c r="G89" s="75">
        <v>15000</v>
      </c>
      <c r="H89" s="75">
        <v>15000</v>
      </c>
      <c r="I89" s="75">
        <v>15000</v>
      </c>
      <c r="J89" s="155" t="s">
        <v>892</v>
      </c>
      <c r="K89" s="152" t="s">
        <v>216</v>
      </c>
      <c r="L89" s="113" t="s">
        <v>9</v>
      </c>
    </row>
    <row r="90" spans="1:12" ht="27" customHeight="1" x14ac:dyDescent="0.35">
      <c r="A90" s="83"/>
      <c r="B90" s="77" t="s">
        <v>211</v>
      </c>
      <c r="C90" s="89" t="s">
        <v>213</v>
      </c>
      <c r="D90" s="77" t="s">
        <v>21</v>
      </c>
      <c r="E90" s="79"/>
      <c r="F90" s="79"/>
      <c r="G90" s="79"/>
      <c r="H90" s="79"/>
      <c r="I90" s="150"/>
      <c r="J90" s="150" t="s">
        <v>198</v>
      </c>
      <c r="K90" s="153" t="s">
        <v>217</v>
      </c>
      <c r="L90" s="119"/>
    </row>
    <row r="91" spans="1:12" ht="27" customHeight="1" x14ac:dyDescent="0.35">
      <c r="A91" s="91"/>
      <c r="B91" s="116" t="s">
        <v>212</v>
      </c>
      <c r="C91" s="71"/>
      <c r="D91" s="116"/>
      <c r="E91" s="117"/>
      <c r="F91" s="115"/>
      <c r="G91" s="115"/>
      <c r="H91" s="115"/>
      <c r="I91" s="151"/>
      <c r="J91" s="151" t="s">
        <v>199</v>
      </c>
      <c r="K91" s="154" t="s">
        <v>218</v>
      </c>
      <c r="L91" s="120"/>
    </row>
    <row r="92" spans="1:12" ht="27" customHeight="1" x14ac:dyDescent="0.35">
      <c r="A92" s="90">
        <v>14</v>
      </c>
      <c r="B92" s="74" t="s">
        <v>219</v>
      </c>
      <c r="C92" s="74" t="s">
        <v>222</v>
      </c>
      <c r="D92" s="122" t="s">
        <v>226</v>
      </c>
      <c r="E92" s="123">
        <v>9900</v>
      </c>
      <c r="F92" s="123">
        <v>9900</v>
      </c>
      <c r="G92" s="123">
        <v>9900</v>
      </c>
      <c r="H92" s="123">
        <v>9900</v>
      </c>
      <c r="I92" s="123">
        <v>9900</v>
      </c>
      <c r="J92" s="155" t="s">
        <v>892</v>
      </c>
      <c r="K92" s="149" t="s">
        <v>230</v>
      </c>
      <c r="L92" s="113" t="s">
        <v>9</v>
      </c>
    </row>
    <row r="93" spans="1:12" ht="27" customHeight="1" x14ac:dyDescent="0.35">
      <c r="A93" s="83"/>
      <c r="B93" s="69" t="s">
        <v>220</v>
      </c>
      <c r="C93" s="69" t="s">
        <v>223</v>
      </c>
      <c r="D93" s="78" t="s">
        <v>225</v>
      </c>
      <c r="E93" s="79"/>
      <c r="F93" s="79"/>
      <c r="G93" s="79"/>
      <c r="H93" s="79"/>
      <c r="I93" s="150"/>
      <c r="J93" s="150" t="s">
        <v>198</v>
      </c>
      <c r="K93" s="150" t="s">
        <v>890</v>
      </c>
      <c r="L93" s="86"/>
    </row>
    <row r="94" spans="1:12" ht="27" customHeight="1" x14ac:dyDescent="0.35">
      <c r="A94" s="83"/>
      <c r="B94" s="69" t="s">
        <v>221</v>
      </c>
      <c r="C94" s="69" t="s">
        <v>224</v>
      </c>
      <c r="D94" s="78" t="s">
        <v>227</v>
      </c>
      <c r="E94" s="79"/>
      <c r="F94" s="78"/>
      <c r="G94" s="78"/>
      <c r="H94" s="78"/>
      <c r="I94" s="151"/>
      <c r="J94" s="151" t="s">
        <v>199</v>
      </c>
      <c r="K94" s="150"/>
      <c r="L94" s="86"/>
    </row>
    <row r="95" spans="1:12" ht="27" customHeight="1" x14ac:dyDescent="0.35">
      <c r="A95" s="83"/>
      <c r="B95" s="69"/>
      <c r="C95" s="69"/>
      <c r="D95" s="78" t="s">
        <v>228</v>
      </c>
      <c r="E95" s="79"/>
      <c r="F95" s="78"/>
      <c r="G95" s="78"/>
      <c r="H95" s="78"/>
      <c r="I95" s="78"/>
      <c r="J95" s="150"/>
      <c r="K95" s="86"/>
      <c r="L95" s="86"/>
    </row>
    <row r="96" spans="1:12" ht="27" customHeight="1" x14ac:dyDescent="0.35">
      <c r="A96" s="83"/>
      <c r="B96" s="69"/>
      <c r="C96" s="69"/>
      <c r="D96" s="78" t="s">
        <v>229</v>
      </c>
      <c r="E96" s="79"/>
      <c r="F96" s="79"/>
      <c r="G96" s="79"/>
      <c r="H96" s="79"/>
      <c r="I96" s="79"/>
      <c r="J96" s="150"/>
      <c r="K96" s="86"/>
      <c r="L96" s="86"/>
    </row>
    <row r="97" spans="1:12" ht="27" customHeight="1" x14ac:dyDescent="0.35">
      <c r="A97" s="83"/>
      <c r="B97" s="77"/>
      <c r="C97" s="89"/>
      <c r="D97" s="78"/>
      <c r="E97" s="79"/>
      <c r="F97" s="78"/>
      <c r="G97" s="78"/>
      <c r="H97" s="78"/>
      <c r="I97" s="78"/>
      <c r="J97" s="77"/>
      <c r="K97" s="148"/>
      <c r="L97" s="68"/>
    </row>
    <row r="98" spans="1:12" ht="27" customHeight="1" x14ac:dyDescent="0.35">
      <c r="A98" s="68"/>
      <c r="B98" s="69"/>
      <c r="C98" s="69"/>
      <c r="D98" s="78"/>
      <c r="E98" s="84"/>
      <c r="F98" s="84"/>
      <c r="G98" s="84"/>
      <c r="H98" s="84"/>
      <c r="I98" s="84"/>
      <c r="J98" s="77"/>
      <c r="K98" s="148"/>
      <c r="L98" s="83"/>
    </row>
    <row r="99" spans="1:12" ht="27" customHeight="1" x14ac:dyDescent="0.35">
      <c r="A99" s="43"/>
      <c r="B99" s="116"/>
      <c r="C99" s="71"/>
      <c r="D99" s="115"/>
      <c r="E99" s="128"/>
      <c r="F99" s="114"/>
      <c r="G99" s="114"/>
      <c r="H99" s="114"/>
      <c r="I99" s="114"/>
      <c r="J99" s="116"/>
      <c r="K99" s="146"/>
      <c r="L99" s="73"/>
    </row>
    <row r="100" spans="1:12" ht="27" customHeight="1" x14ac:dyDescent="0.35">
      <c r="A100" s="56"/>
      <c r="B100" s="57"/>
      <c r="C100" s="57"/>
      <c r="D100" s="58" t="s">
        <v>27</v>
      </c>
      <c r="E100" s="58">
        <v>51</v>
      </c>
      <c r="F100" s="59"/>
      <c r="G100" s="59"/>
      <c r="H100" s="59"/>
      <c r="I100" s="59"/>
      <c r="J100" s="59"/>
      <c r="K100" s="60"/>
      <c r="L100" s="108" t="s">
        <v>79</v>
      </c>
    </row>
    <row r="101" spans="1:12" ht="27" customHeight="1" x14ac:dyDescent="0.4">
      <c r="A101" s="445" t="s">
        <v>4</v>
      </c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</row>
    <row r="102" spans="1:12" ht="27" customHeight="1" x14ac:dyDescent="0.4">
      <c r="A102" s="445" t="s">
        <v>895</v>
      </c>
      <c r="B102" s="445"/>
      <c r="C102" s="445"/>
      <c r="D102" s="445"/>
      <c r="E102" s="445"/>
      <c r="F102" s="445"/>
      <c r="G102" s="445"/>
      <c r="H102" s="445"/>
      <c r="I102" s="445"/>
      <c r="J102" s="445"/>
      <c r="K102" s="445"/>
      <c r="L102" s="445"/>
    </row>
    <row r="103" spans="1:12" ht="27" customHeight="1" x14ac:dyDescent="0.4">
      <c r="A103" s="445" t="s">
        <v>911</v>
      </c>
      <c r="B103" s="445"/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</row>
    <row r="104" spans="1:12" ht="27" customHeight="1" x14ac:dyDescent="0.4">
      <c r="A104" s="96" t="s">
        <v>841</v>
      </c>
      <c r="B104" s="96"/>
      <c r="C104" s="96"/>
      <c r="D104" s="96"/>
      <c r="E104" s="369"/>
      <c r="F104" s="369"/>
      <c r="G104" s="369"/>
      <c r="H104" s="369"/>
      <c r="I104" s="369"/>
      <c r="J104" s="369"/>
      <c r="K104" s="369"/>
      <c r="L104" s="98"/>
    </row>
    <row r="105" spans="1:12" ht="27" customHeight="1" x14ac:dyDescent="0.4">
      <c r="A105" s="96" t="s">
        <v>840</v>
      </c>
      <c r="B105" s="96"/>
      <c r="C105" s="369"/>
      <c r="D105" s="369"/>
      <c r="E105" s="369"/>
      <c r="F105" s="369"/>
      <c r="G105" s="369"/>
      <c r="H105" s="369"/>
      <c r="I105" s="369"/>
      <c r="J105" s="369"/>
      <c r="K105" s="369"/>
      <c r="L105" s="98"/>
    </row>
    <row r="106" spans="1:12" ht="27" customHeight="1" x14ac:dyDescent="0.4">
      <c r="A106" s="370"/>
      <c r="B106" s="437" t="s">
        <v>84</v>
      </c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</row>
    <row r="107" spans="1:12" ht="27" customHeight="1" x14ac:dyDescent="0.4">
      <c r="A107" s="438" t="s">
        <v>786</v>
      </c>
      <c r="B107" s="438"/>
      <c r="C107" s="438"/>
      <c r="D107" s="438"/>
      <c r="E107" s="438"/>
      <c r="F107" s="438"/>
      <c r="G107" s="438"/>
      <c r="H107" s="438"/>
      <c r="I107" s="438"/>
      <c r="J107" s="438"/>
      <c r="K107" s="438"/>
      <c r="L107" s="438"/>
    </row>
    <row r="108" spans="1:12" ht="27" customHeight="1" x14ac:dyDescent="0.35">
      <c r="A108" s="371"/>
      <c r="B108" s="63"/>
      <c r="C108" s="64"/>
      <c r="D108" s="68" t="s">
        <v>7</v>
      </c>
      <c r="E108" s="442" t="s">
        <v>15</v>
      </c>
      <c r="F108" s="443"/>
      <c r="G108" s="443"/>
      <c r="H108" s="443"/>
      <c r="I108" s="444"/>
      <c r="J108" s="372" t="s">
        <v>42</v>
      </c>
      <c r="K108" s="66"/>
      <c r="L108" s="90" t="s">
        <v>34</v>
      </c>
    </row>
    <row r="109" spans="1:12" ht="27" customHeight="1" x14ac:dyDescent="0.35">
      <c r="A109" s="67" t="s">
        <v>5</v>
      </c>
      <c r="B109" s="68" t="s">
        <v>3</v>
      </c>
      <c r="C109" s="67" t="s">
        <v>6</v>
      </c>
      <c r="D109" s="68" t="s">
        <v>8</v>
      </c>
      <c r="E109" s="371">
        <v>2561</v>
      </c>
      <c r="F109" s="66">
        <v>2562</v>
      </c>
      <c r="G109" s="66">
        <v>2563</v>
      </c>
      <c r="H109" s="66">
        <v>2564</v>
      </c>
      <c r="I109" s="66">
        <v>2565</v>
      </c>
      <c r="J109" s="68" t="s">
        <v>43</v>
      </c>
      <c r="K109" s="68" t="s">
        <v>45</v>
      </c>
      <c r="L109" s="83" t="s">
        <v>72</v>
      </c>
    </row>
    <row r="110" spans="1:12" ht="27" customHeight="1" x14ac:dyDescent="0.35">
      <c r="A110" s="70"/>
      <c r="B110" s="71"/>
      <c r="C110" s="72"/>
      <c r="D110" s="73"/>
      <c r="E110" s="70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73"/>
      <c r="K110" s="73"/>
      <c r="L110" s="91" t="s">
        <v>71</v>
      </c>
    </row>
    <row r="111" spans="1:12" ht="27" customHeight="1" x14ac:dyDescent="0.35">
      <c r="A111" s="90">
        <v>15</v>
      </c>
      <c r="B111" s="74" t="s">
        <v>231</v>
      </c>
      <c r="C111" s="74" t="s">
        <v>233</v>
      </c>
      <c r="D111" s="122" t="s">
        <v>891</v>
      </c>
      <c r="E111" s="123">
        <v>100000</v>
      </c>
      <c r="F111" s="123">
        <v>100000</v>
      </c>
      <c r="G111" s="123">
        <v>100000</v>
      </c>
      <c r="H111" s="123">
        <v>100000</v>
      </c>
      <c r="I111" s="123">
        <v>100000</v>
      </c>
      <c r="J111" s="155" t="s">
        <v>892</v>
      </c>
      <c r="K111" s="149" t="s">
        <v>235</v>
      </c>
      <c r="L111" s="113" t="s">
        <v>9</v>
      </c>
    </row>
    <row r="112" spans="1:12" ht="27" customHeight="1" x14ac:dyDescent="0.35">
      <c r="A112" s="83"/>
      <c r="B112" s="69" t="s">
        <v>232</v>
      </c>
      <c r="C112" s="69" t="s">
        <v>238</v>
      </c>
      <c r="D112" s="78" t="s">
        <v>234</v>
      </c>
      <c r="E112" s="79"/>
      <c r="F112" s="79"/>
      <c r="G112" s="79"/>
      <c r="H112" s="79"/>
      <c r="I112" s="150"/>
      <c r="J112" s="150" t="s">
        <v>198</v>
      </c>
      <c r="K112" s="150" t="s">
        <v>236</v>
      </c>
      <c r="L112" s="86"/>
    </row>
    <row r="113" spans="1:12" ht="27" customHeight="1" x14ac:dyDescent="0.35">
      <c r="A113" s="91"/>
      <c r="B113" s="69" t="s">
        <v>1284</v>
      </c>
      <c r="C113" s="69" t="s">
        <v>182</v>
      </c>
      <c r="D113" s="78"/>
      <c r="E113" s="79"/>
      <c r="F113" s="78"/>
      <c r="G113" s="78"/>
      <c r="H113" s="78"/>
      <c r="I113" s="151"/>
      <c r="J113" s="151" t="s">
        <v>199</v>
      </c>
      <c r="K113" s="150" t="s">
        <v>237</v>
      </c>
      <c r="L113" s="86"/>
    </row>
    <row r="114" spans="1:12" ht="27" customHeight="1" x14ac:dyDescent="0.35">
      <c r="A114" s="90">
        <v>16</v>
      </c>
      <c r="B114" s="74" t="s">
        <v>231</v>
      </c>
      <c r="C114" s="74" t="s">
        <v>233</v>
      </c>
      <c r="D114" s="122" t="s">
        <v>891</v>
      </c>
      <c r="E114" s="123">
        <v>30000</v>
      </c>
      <c r="F114" s="123">
        <v>30000</v>
      </c>
      <c r="G114" s="123">
        <v>30000</v>
      </c>
      <c r="H114" s="123">
        <v>30000</v>
      </c>
      <c r="I114" s="123">
        <v>30000</v>
      </c>
      <c r="J114" s="155" t="s">
        <v>892</v>
      </c>
      <c r="K114" s="149" t="s">
        <v>235</v>
      </c>
      <c r="L114" s="113" t="s">
        <v>9</v>
      </c>
    </row>
    <row r="115" spans="1:12" ht="27" customHeight="1" x14ac:dyDescent="0.35">
      <c r="A115" s="83"/>
      <c r="B115" s="69" t="s">
        <v>232</v>
      </c>
      <c r="C115" s="69" t="s">
        <v>238</v>
      </c>
      <c r="D115" s="78" t="s">
        <v>234</v>
      </c>
      <c r="E115" s="79"/>
      <c r="F115" s="79"/>
      <c r="G115" s="79"/>
      <c r="H115" s="79"/>
      <c r="I115" s="150"/>
      <c r="J115" s="150" t="s">
        <v>198</v>
      </c>
      <c r="K115" s="150" t="s">
        <v>236</v>
      </c>
      <c r="L115" s="86"/>
    </row>
    <row r="116" spans="1:12" ht="27" customHeight="1" x14ac:dyDescent="0.35">
      <c r="A116" s="91"/>
      <c r="B116" s="69" t="s">
        <v>1285</v>
      </c>
      <c r="C116" s="69" t="s">
        <v>182</v>
      </c>
      <c r="D116" s="78"/>
      <c r="E116" s="79"/>
      <c r="F116" s="78"/>
      <c r="G116" s="78"/>
      <c r="H116" s="78"/>
      <c r="I116" s="151"/>
      <c r="J116" s="151" t="s">
        <v>199</v>
      </c>
      <c r="K116" s="150" t="s">
        <v>237</v>
      </c>
      <c r="L116" s="86"/>
    </row>
    <row r="117" spans="1:12" ht="27" customHeight="1" x14ac:dyDescent="0.35">
      <c r="A117" s="90">
        <v>17</v>
      </c>
      <c r="B117" s="74" t="s">
        <v>239</v>
      </c>
      <c r="C117" s="63" t="s">
        <v>242</v>
      </c>
      <c r="D117" s="74" t="s">
        <v>214</v>
      </c>
      <c r="E117" s="75">
        <v>30000</v>
      </c>
      <c r="F117" s="75">
        <v>30000</v>
      </c>
      <c r="G117" s="75">
        <v>30000</v>
      </c>
      <c r="H117" s="75">
        <v>30000</v>
      </c>
      <c r="I117" s="75">
        <v>30000</v>
      </c>
      <c r="J117" s="155" t="s">
        <v>892</v>
      </c>
      <c r="K117" s="152" t="s">
        <v>245</v>
      </c>
      <c r="L117" s="113" t="s">
        <v>9</v>
      </c>
    </row>
    <row r="118" spans="1:12" ht="27" customHeight="1" x14ac:dyDescent="0.35">
      <c r="A118" s="83"/>
      <c r="B118" s="77" t="s">
        <v>240</v>
      </c>
      <c r="C118" s="89" t="s">
        <v>243</v>
      </c>
      <c r="D118" s="77" t="s">
        <v>21</v>
      </c>
      <c r="E118" s="79"/>
      <c r="F118" s="79"/>
      <c r="G118" s="79"/>
      <c r="H118" s="79"/>
      <c r="I118" s="150"/>
      <c r="J118" s="150" t="s">
        <v>198</v>
      </c>
      <c r="K118" s="153" t="s">
        <v>246</v>
      </c>
      <c r="L118" s="119"/>
    </row>
    <row r="119" spans="1:12" ht="27" customHeight="1" x14ac:dyDescent="0.35">
      <c r="A119" s="91"/>
      <c r="B119" s="116" t="s">
        <v>241</v>
      </c>
      <c r="C119" s="71" t="s">
        <v>244</v>
      </c>
      <c r="D119" s="116"/>
      <c r="E119" s="117"/>
      <c r="F119" s="115"/>
      <c r="G119" s="115"/>
      <c r="H119" s="115"/>
      <c r="I119" s="205"/>
      <c r="J119" s="205" t="s">
        <v>199</v>
      </c>
      <c r="K119" s="154" t="s">
        <v>247</v>
      </c>
      <c r="L119" s="120"/>
    </row>
    <row r="120" spans="1:12" ht="27" customHeight="1" x14ac:dyDescent="0.35">
      <c r="A120" s="90">
        <v>18</v>
      </c>
      <c r="B120" s="77" t="s">
        <v>248</v>
      </c>
      <c r="C120" s="74" t="s">
        <v>250</v>
      </c>
      <c r="D120" s="122" t="s">
        <v>253</v>
      </c>
      <c r="E120" s="123">
        <v>20000</v>
      </c>
      <c r="F120" s="123">
        <v>20000</v>
      </c>
      <c r="G120" s="123">
        <v>20000</v>
      </c>
      <c r="H120" s="123">
        <v>20000</v>
      </c>
      <c r="I120" s="123">
        <v>20000</v>
      </c>
      <c r="J120" s="155" t="s">
        <v>892</v>
      </c>
      <c r="K120" s="149" t="s">
        <v>254</v>
      </c>
      <c r="L120" s="113" t="s">
        <v>9</v>
      </c>
    </row>
    <row r="121" spans="1:12" ht="27" customHeight="1" x14ac:dyDescent="0.35">
      <c r="A121" s="83"/>
      <c r="B121" s="69" t="s">
        <v>249</v>
      </c>
      <c r="C121" s="69" t="s">
        <v>251</v>
      </c>
      <c r="D121" s="78"/>
      <c r="E121" s="79"/>
      <c r="F121" s="79"/>
      <c r="G121" s="79"/>
      <c r="H121" s="79"/>
      <c r="I121" s="150"/>
      <c r="J121" s="150" t="s">
        <v>198</v>
      </c>
      <c r="K121" s="150" t="s">
        <v>255</v>
      </c>
      <c r="L121" s="86"/>
    </row>
    <row r="122" spans="1:12" ht="27" customHeight="1" x14ac:dyDescent="0.35">
      <c r="A122" s="83"/>
      <c r="B122" s="69"/>
      <c r="C122" s="69" t="s">
        <v>252</v>
      </c>
      <c r="D122" s="78"/>
      <c r="E122" s="79"/>
      <c r="F122" s="78"/>
      <c r="G122" s="78"/>
      <c r="H122" s="78"/>
      <c r="I122" s="151"/>
      <c r="J122" s="151" t="s">
        <v>199</v>
      </c>
      <c r="K122" s="150" t="s">
        <v>256</v>
      </c>
      <c r="L122" s="160"/>
    </row>
    <row r="123" spans="1:12" ht="27" customHeight="1" x14ac:dyDescent="0.35">
      <c r="A123" s="91"/>
      <c r="B123" s="114"/>
      <c r="C123" s="114"/>
      <c r="D123" s="115"/>
      <c r="E123" s="117"/>
      <c r="F123" s="115"/>
      <c r="G123" s="115"/>
      <c r="H123" s="115"/>
      <c r="I123" s="115"/>
      <c r="J123" s="115"/>
      <c r="K123" s="158" t="s">
        <v>257</v>
      </c>
      <c r="L123" s="158"/>
    </row>
    <row r="124" spans="1:12" ht="27" customHeight="1" x14ac:dyDescent="0.35">
      <c r="A124" s="83">
        <v>19</v>
      </c>
      <c r="B124" s="121" t="s">
        <v>1632</v>
      </c>
      <c r="C124" s="121" t="s">
        <v>162</v>
      </c>
      <c r="D124" s="122" t="s">
        <v>163</v>
      </c>
      <c r="E124" s="127" t="s">
        <v>824</v>
      </c>
      <c r="F124" s="127" t="s">
        <v>824</v>
      </c>
      <c r="G124" s="127">
        <v>40000</v>
      </c>
      <c r="H124" s="127">
        <v>40000</v>
      </c>
      <c r="I124" s="127">
        <v>40000</v>
      </c>
      <c r="J124" s="143" t="s">
        <v>159</v>
      </c>
      <c r="K124" s="145" t="s">
        <v>166</v>
      </c>
      <c r="L124" s="90" t="s">
        <v>9</v>
      </c>
    </row>
    <row r="125" spans="1:12" ht="27" customHeight="1" x14ac:dyDescent="0.35">
      <c r="A125" s="83"/>
      <c r="B125" s="77" t="s">
        <v>1633</v>
      </c>
      <c r="C125" s="89" t="s">
        <v>1634</v>
      </c>
      <c r="D125" s="78" t="s">
        <v>165</v>
      </c>
      <c r="E125" s="85"/>
      <c r="F125" s="85"/>
      <c r="G125" s="85"/>
      <c r="H125" s="85"/>
      <c r="I125" s="85"/>
      <c r="J125" s="77" t="s">
        <v>158</v>
      </c>
      <c r="K125" s="148" t="s">
        <v>167</v>
      </c>
      <c r="L125" s="68"/>
    </row>
    <row r="126" spans="1:12" ht="27" customHeight="1" x14ac:dyDescent="0.35">
      <c r="A126" s="83"/>
      <c r="B126" s="116"/>
      <c r="C126" s="71"/>
      <c r="D126" s="115" t="s">
        <v>164</v>
      </c>
      <c r="E126" s="128"/>
      <c r="F126" s="114"/>
      <c r="G126" s="114"/>
      <c r="H126" s="114"/>
      <c r="I126" s="114"/>
      <c r="J126" s="116" t="s">
        <v>160</v>
      </c>
      <c r="K126" s="146" t="s">
        <v>168</v>
      </c>
      <c r="L126" s="73"/>
    </row>
    <row r="127" spans="1:12" ht="27" customHeight="1" x14ac:dyDescent="0.35">
      <c r="A127" s="90">
        <v>20</v>
      </c>
      <c r="B127" s="141" t="s">
        <v>1286</v>
      </c>
      <c r="C127" s="63" t="s">
        <v>175</v>
      </c>
      <c r="D127" s="74" t="s">
        <v>178</v>
      </c>
      <c r="E127" s="75">
        <v>100000</v>
      </c>
      <c r="F127" s="75">
        <v>100000</v>
      </c>
      <c r="G127" s="75">
        <v>100000</v>
      </c>
      <c r="H127" s="75">
        <v>100000</v>
      </c>
      <c r="I127" s="75">
        <v>100000</v>
      </c>
      <c r="J127" s="162" t="s">
        <v>159</v>
      </c>
      <c r="K127" s="147" t="s">
        <v>1287</v>
      </c>
      <c r="L127" s="66" t="s">
        <v>9</v>
      </c>
    </row>
    <row r="128" spans="1:12" ht="27" customHeight="1" x14ac:dyDescent="0.35">
      <c r="A128" s="83"/>
      <c r="B128" s="142" t="s">
        <v>1288</v>
      </c>
      <c r="C128" s="89" t="s">
        <v>176</v>
      </c>
      <c r="D128" s="78" t="s">
        <v>21</v>
      </c>
      <c r="E128" s="79"/>
      <c r="F128" s="79"/>
      <c r="G128" s="79"/>
      <c r="H128" s="79"/>
      <c r="I128" s="156"/>
      <c r="J128" s="156" t="s">
        <v>158</v>
      </c>
      <c r="K128" s="148" t="s">
        <v>1289</v>
      </c>
      <c r="L128" s="68"/>
    </row>
    <row r="129" spans="1:12" ht="27" customHeight="1" x14ac:dyDescent="0.35">
      <c r="A129" s="83"/>
      <c r="B129" s="142"/>
      <c r="C129" s="89" t="s">
        <v>1290</v>
      </c>
      <c r="D129" s="78"/>
      <c r="E129" s="79"/>
      <c r="F129" s="79"/>
      <c r="G129" s="79"/>
      <c r="H129" s="79"/>
      <c r="I129" s="156"/>
      <c r="J129" s="156" t="s">
        <v>160</v>
      </c>
      <c r="K129" s="148" t="s">
        <v>1291</v>
      </c>
      <c r="L129" s="68"/>
    </row>
    <row r="130" spans="1:12" ht="27" customHeight="1" x14ac:dyDescent="0.35">
      <c r="A130" s="83"/>
      <c r="B130" s="142"/>
      <c r="C130" s="89"/>
      <c r="D130" s="78"/>
      <c r="E130" s="79"/>
      <c r="F130" s="78"/>
      <c r="G130" s="78"/>
      <c r="H130" s="78"/>
      <c r="I130" s="156"/>
      <c r="J130" s="156"/>
      <c r="K130" s="148" t="s">
        <v>1292</v>
      </c>
      <c r="L130" s="68"/>
    </row>
    <row r="131" spans="1:12" ht="27" customHeight="1" x14ac:dyDescent="0.35">
      <c r="A131" s="68"/>
      <c r="B131" s="69"/>
      <c r="C131" s="69"/>
      <c r="D131" s="78"/>
      <c r="E131" s="84"/>
      <c r="F131" s="84"/>
      <c r="G131" s="84"/>
      <c r="H131" s="84"/>
      <c r="I131" s="84"/>
      <c r="J131" s="77"/>
      <c r="K131" s="148"/>
      <c r="L131" s="83"/>
    </row>
    <row r="132" spans="1:12" ht="27" customHeight="1" x14ac:dyDescent="0.35">
      <c r="A132" s="43"/>
      <c r="B132" s="116"/>
      <c r="C132" s="71"/>
      <c r="D132" s="115"/>
      <c r="E132" s="128"/>
      <c r="F132" s="114"/>
      <c r="G132" s="114"/>
      <c r="H132" s="114"/>
      <c r="I132" s="114"/>
      <c r="J132" s="116"/>
      <c r="K132" s="146"/>
      <c r="L132" s="73"/>
    </row>
    <row r="133" spans="1:12" ht="27" customHeight="1" x14ac:dyDescent="0.35">
      <c r="A133" s="56"/>
      <c r="B133" s="57"/>
      <c r="C133" s="57"/>
      <c r="D133" s="58" t="s">
        <v>27</v>
      </c>
      <c r="E133" s="58">
        <v>52</v>
      </c>
      <c r="F133" s="59"/>
      <c r="G133" s="59"/>
      <c r="H133" s="59"/>
      <c r="I133" s="59"/>
      <c r="J133" s="59"/>
      <c r="K133" s="60"/>
      <c r="L133" s="108" t="s">
        <v>79</v>
      </c>
    </row>
    <row r="134" spans="1:12" ht="27" customHeight="1" x14ac:dyDescent="0.4">
      <c r="A134" s="445" t="s">
        <v>4</v>
      </c>
      <c r="B134" s="445"/>
      <c r="C134" s="445"/>
      <c r="D134" s="445"/>
      <c r="E134" s="445"/>
      <c r="F134" s="445"/>
      <c r="G134" s="445"/>
      <c r="H134" s="445"/>
      <c r="I134" s="445"/>
      <c r="J134" s="445"/>
      <c r="K134" s="445"/>
      <c r="L134" s="445"/>
    </row>
    <row r="135" spans="1:12" ht="27" customHeight="1" x14ac:dyDescent="0.4">
      <c r="A135" s="445" t="s">
        <v>895</v>
      </c>
      <c r="B135" s="445"/>
      <c r="C135" s="445"/>
      <c r="D135" s="445"/>
      <c r="E135" s="445"/>
      <c r="F135" s="445"/>
      <c r="G135" s="445"/>
      <c r="H135" s="445"/>
      <c r="I135" s="445"/>
      <c r="J135" s="445"/>
      <c r="K135" s="445"/>
      <c r="L135" s="445"/>
    </row>
    <row r="136" spans="1:12" ht="27" customHeight="1" x14ac:dyDescent="0.4">
      <c r="A136" s="445" t="s">
        <v>911</v>
      </c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</row>
    <row r="137" spans="1:12" ht="27" customHeight="1" x14ac:dyDescent="0.4">
      <c r="A137" s="96" t="s">
        <v>841</v>
      </c>
      <c r="B137" s="96"/>
      <c r="C137" s="96"/>
      <c r="D137" s="96"/>
      <c r="E137" s="240"/>
      <c r="F137" s="240"/>
      <c r="G137" s="97"/>
      <c r="H137" s="97"/>
      <c r="I137" s="296"/>
      <c r="J137" s="97"/>
      <c r="K137" s="97"/>
      <c r="L137" s="98"/>
    </row>
    <row r="138" spans="1:12" ht="27" customHeight="1" x14ac:dyDescent="0.4">
      <c r="A138" s="96" t="s">
        <v>840</v>
      </c>
      <c r="B138" s="96"/>
      <c r="C138" s="240"/>
      <c r="D138" s="240"/>
      <c r="E138" s="240"/>
      <c r="F138" s="240"/>
      <c r="G138" s="97"/>
      <c r="H138" s="97"/>
      <c r="I138" s="296"/>
      <c r="J138" s="97"/>
      <c r="K138" s="97"/>
      <c r="L138" s="98"/>
    </row>
    <row r="139" spans="1:12" ht="27" customHeight="1" x14ac:dyDescent="0.4">
      <c r="A139" s="99"/>
      <c r="B139" s="437" t="s">
        <v>84</v>
      </c>
      <c r="C139" s="437"/>
      <c r="D139" s="437"/>
      <c r="E139" s="437"/>
      <c r="F139" s="437"/>
      <c r="G139" s="437"/>
      <c r="H139" s="437"/>
      <c r="I139" s="437"/>
      <c r="J139" s="437"/>
      <c r="K139" s="437"/>
      <c r="L139" s="437"/>
    </row>
    <row r="140" spans="1:12" ht="27" customHeight="1" x14ac:dyDescent="0.4">
      <c r="A140" s="438" t="s">
        <v>786</v>
      </c>
      <c r="B140" s="438"/>
      <c r="C140" s="438"/>
      <c r="D140" s="438"/>
      <c r="E140" s="438"/>
      <c r="F140" s="438"/>
      <c r="G140" s="438"/>
      <c r="H140" s="438"/>
      <c r="I140" s="438"/>
      <c r="J140" s="438"/>
      <c r="K140" s="438"/>
      <c r="L140" s="438"/>
    </row>
    <row r="141" spans="1:12" ht="27" customHeight="1" x14ac:dyDescent="0.35">
      <c r="A141" s="62"/>
      <c r="B141" s="63"/>
      <c r="C141" s="64"/>
      <c r="D141" s="68" t="s">
        <v>7</v>
      </c>
      <c r="E141" s="442" t="s">
        <v>15</v>
      </c>
      <c r="F141" s="443"/>
      <c r="G141" s="443"/>
      <c r="H141" s="443"/>
      <c r="I141" s="444"/>
      <c r="J141" s="65" t="s">
        <v>42</v>
      </c>
      <c r="K141" s="66"/>
      <c r="L141" s="90" t="s">
        <v>34</v>
      </c>
    </row>
    <row r="142" spans="1:12" ht="27" customHeight="1" x14ac:dyDescent="0.35">
      <c r="A142" s="67" t="s">
        <v>5</v>
      </c>
      <c r="B142" s="68" t="s">
        <v>3</v>
      </c>
      <c r="C142" s="67" t="s">
        <v>6</v>
      </c>
      <c r="D142" s="68" t="s">
        <v>8</v>
      </c>
      <c r="E142" s="297">
        <v>2561</v>
      </c>
      <c r="F142" s="66">
        <v>2562</v>
      </c>
      <c r="G142" s="66">
        <v>2563</v>
      </c>
      <c r="H142" s="66">
        <v>2564</v>
      </c>
      <c r="I142" s="66">
        <v>2565</v>
      </c>
      <c r="J142" s="68" t="s">
        <v>43</v>
      </c>
      <c r="K142" s="68" t="s">
        <v>45</v>
      </c>
      <c r="L142" s="83" t="s">
        <v>72</v>
      </c>
    </row>
    <row r="143" spans="1:12" ht="27" customHeight="1" x14ac:dyDescent="0.35">
      <c r="A143" s="70"/>
      <c r="B143" s="71"/>
      <c r="C143" s="72"/>
      <c r="D143" s="73"/>
      <c r="E143" s="70" t="s">
        <v>2</v>
      </c>
      <c r="F143" s="73" t="s">
        <v>2</v>
      </c>
      <c r="G143" s="73" t="s">
        <v>2</v>
      </c>
      <c r="H143" s="73" t="s">
        <v>2</v>
      </c>
      <c r="I143" s="73" t="s">
        <v>2</v>
      </c>
      <c r="J143" s="73"/>
      <c r="K143" s="73"/>
      <c r="L143" s="91" t="s">
        <v>71</v>
      </c>
    </row>
    <row r="144" spans="1:12" ht="27" customHeight="1" x14ac:dyDescent="0.35">
      <c r="A144" s="90">
        <v>21</v>
      </c>
      <c r="B144" s="121" t="s">
        <v>1293</v>
      </c>
      <c r="C144" s="121" t="s">
        <v>1294</v>
      </c>
      <c r="D144" s="122" t="s">
        <v>1295</v>
      </c>
      <c r="E144" s="127">
        <v>200000</v>
      </c>
      <c r="F144" s="127">
        <v>200000</v>
      </c>
      <c r="G144" s="127" t="s">
        <v>1091</v>
      </c>
      <c r="H144" s="127" t="s">
        <v>1091</v>
      </c>
      <c r="I144" s="143">
        <v>200000</v>
      </c>
      <c r="J144" s="143" t="s">
        <v>1296</v>
      </c>
      <c r="K144" s="145" t="s">
        <v>1297</v>
      </c>
      <c r="L144" s="83" t="s">
        <v>745</v>
      </c>
    </row>
    <row r="145" spans="1:12" ht="27" customHeight="1" x14ac:dyDescent="0.35">
      <c r="A145" s="83"/>
      <c r="B145" s="77" t="s">
        <v>1298</v>
      </c>
      <c r="C145" s="89" t="s">
        <v>1299</v>
      </c>
      <c r="D145" s="78" t="s">
        <v>1300</v>
      </c>
      <c r="E145" s="85"/>
      <c r="F145" s="85"/>
      <c r="G145" s="85"/>
      <c r="H145" s="85"/>
      <c r="I145" s="77"/>
      <c r="J145" s="77" t="s">
        <v>1301</v>
      </c>
      <c r="K145" s="148" t="s">
        <v>1302</v>
      </c>
      <c r="L145" s="68"/>
    </row>
    <row r="146" spans="1:12" ht="27" customHeight="1" x14ac:dyDescent="0.35">
      <c r="A146" s="83"/>
      <c r="B146" s="77"/>
      <c r="C146" s="89" t="s">
        <v>1303</v>
      </c>
      <c r="D146" s="78" t="s">
        <v>1304</v>
      </c>
      <c r="E146" s="85"/>
      <c r="F146" s="69"/>
      <c r="G146" s="69"/>
      <c r="H146" s="69"/>
      <c r="I146" s="77"/>
      <c r="J146" s="77" t="s">
        <v>1305</v>
      </c>
      <c r="K146" s="148" t="s">
        <v>1306</v>
      </c>
      <c r="L146" s="68"/>
    </row>
    <row r="147" spans="1:12" ht="27" customHeight="1" x14ac:dyDescent="0.35">
      <c r="A147" s="83"/>
      <c r="B147" s="142"/>
      <c r="C147" s="89" t="s">
        <v>1307</v>
      </c>
      <c r="D147" s="77" t="s">
        <v>1308</v>
      </c>
      <c r="E147" s="131"/>
      <c r="F147" s="131"/>
      <c r="G147" s="131"/>
      <c r="H147" s="131"/>
      <c r="I147" s="309"/>
      <c r="J147" s="309" t="s">
        <v>1309</v>
      </c>
      <c r="K147" s="148" t="s">
        <v>1310</v>
      </c>
      <c r="L147" s="68"/>
    </row>
    <row r="148" spans="1:12" ht="27" customHeight="1" x14ac:dyDescent="0.35">
      <c r="A148" s="83"/>
      <c r="B148" s="142"/>
      <c r="C148" s="89" t="s">
        <v>1311</v>
      </c>
      <c r="D148" s="78"/>
      <c r="E148" s="79"/>
      <c r="F148" s="79"/>
      <c r="G148" s="79"/>
      <c r="H148" s="79"/>
      <c r="I148" s="156"/>
      <c r="J148" s="156"/>
      <c r="K148" s="148" t="s">
        <v>753</v>
      </c>
      <c r="L148" s="68"/>
    </row>
    <row r="149" spans="1:12" ht="27" customHeight="1" x14ac:dyDescent="0.35">
      <c r="A149" s="91"/>
      <c r="B149" s="142"/>
      <c r="C149" s="89" t="s">
        <v>1312</v>
      </c>
      <c r="D149" s="78"/>
      <c r="E149" s="79"/>
      <c r="F149" s="79"/>
      <c r="G149" s="79"/>
      <c r="H149" s="79"/>
      <c r="I149" s="156"/>
      <c r="J149" s="148"/>
      <c r="K149" s="68"/>
      <c r="L149" s="86"/>
    </row>
    <row r="150" spans="1:12" ht="27" customHeight="1" x14ac:dyDescent="0.35">
      <c r="A150" s="90">
        <v>22</v>
      </c>
      <c r="B150" s="141" t="s">
        <v>1313</v>
      </c>
      <c r="C150" s="63" t="s">
        <v>1314</v>
      </c>
      <c r="D150" s="74" t="s">
        <v>1315</v>
      </c>
      <c r="E150" s="123">
        <v>50000</v>
      </c>
      <c r="F150" s="123">
        <v>50000</v>
      </c>
      <c r="G150" s="123">
        <v>50000</v>
      </c>
      <c r="H150" s="123">
        <v>50000</v>
      </c>
      <c r="I150" s="123">
        <v>50000</v>
      </c>
      <c r="J150" s="162" t="s">
        <v>1316</v>
      </c>
      <c r="K150" s="147" t="s">
        <v>1317</v>
      </c>
      <c r="L150" s="66" t="s">
        <v>745</v>
      </c>
    </row>
    <row r="151" spans="1:12" ht="27" customHeight="1" x14ac:dyDescent="0.35">
      <c r="A151" s="83"/>
      <c r="B151" s="142" t="s">
        <v>1318</v>
      </c>
      <c r="C151" s="89" t="s">
        <v>1319</v>
      </c>
      <c r="D151" s="78" t="s">
        <v>1320</v>
      </c>
      <c r="E151" s="79"/>
      <c r="F151" s="79"/>
      <c r="G151" s="79"/>
      <c r="H151" s="79"/>
      <c r="I151" s="156"/>
      <c r="J151" s="156" t="s">
        <v>1321</v>
      </c>
      <c r="K151" s="148" t="s">
        <v>1322</v>
      </c>
      <c r="L151" s="68"/>
    </row>
    <row r="152" spans="1:12" ht="27" customHeight="1" x14ac:dyDescent="0.35">
      <c r="A152" s="83"/>
      <c r="B152" s="142" t="s">
        <v>1323</v>
      </c>
      <c r="C152" s="69" t="s">
        <v>1324</v>
      </c>
      <c r="D152" s="78" t="s">
        <v>1325</v>
      </c>
      <c r="E152" s="79"/>
      <c r="F152" s="78"/>
      <c r="G152" s="78"/>
      <c r="H152" s="78"/>
      <c r="I152" s="156"/>
      <c r="J152" s="156" t="s">
        <v>1326</v>
      </c>
      <c r="K152" s="148" t="s">
        <v>1327</v>
      </c>
      <c r="L152" s="83"/>
    </row>
    <row r="153" spans="1:12" ht="27" customHeight="1" x14ac:dyDescent="0.35">
      <c r="A153" s="83"/>
      <c r="B153" s="69"/>
      <c r="C153" s="69"/>
      <c r="D153" s="77"/>
      <c r="E153" s="79"/>
      <c r="F153" s="79"/>
      <c r="G153" s="79"/>
      <c r="H153" s="79"/>
      <c r="I153" s="309"/>
      <c r="J153" s="309" t="s">
        <v>1328</v>
      </c>
      <c r="K153" s="148" t="s">
        <v>1329</v>
      </c>
      <c r="L153" s="68"/>
    </row>
    <row r="154" spans="1:12" ht="27" customHeight="1" x14ac:dyDescent="0.35">
      <c r="A154" s="83"/>
      <c r="B154" s="69"/>
      <c r="C154" s="69"/>
      <c r="D154" s="78"/>
      <c r="E154" s="79"/>
      <c r="F154" s="79"/>
      <c r="G154" s="79"/>
      <c r="H154" s="79"/>
      <c r="I154" s="156"/>
      <c r="J154" s="156"/>
      <c r="K154" s="148" t="s">
        <v>1330</v>
      </c>
      <c r="L154" s="68"/>
    </row>
    <row r="155" spans="1:12" ht="27" customHeight="1" x14ac:dyDescent="0.35">
      <c r="A155" s="83"/>
      <c r="B155" s="77"/>
      <c r="C155" s="89"/>
      <c r="D155" s="78"/>
      <c r="E155" s="79"/>
      <c r="F155" s="78"/>
      <c r="G155" s="78"/>
      <c r="H155" s="78"/>
      <c r="I155" s="156"/>
      <c r="J155" s="156"/>
      <c r="K155" s="148" t="s">
        <v>1331</v>
      </c>
      <c r="L155" s="83"/>
    </row>
    <row r="156" spans="1:12" ht="27" customHeight="1" x14ac:dyDescent="0.35">
      <c r="A156" s="83"/>
      <c r="B156" s="69"/>
      <c r="C156" s="69"/>
      <c r="D156" s="78"/>
      <c r="E156" s="79"/>
      <c r="F156" s="78"/>
      <c r="G156" s="78"/>
      <c r="H156" s="78"/>
      <c r="I156" s="78"/>
      <c r="J156" s="78"/>
      <c r="K156" s="150"/>
      <c r="L156" s="150"/>
    </row>
    <row r="157" spans="1:12" ht="27" customHeight="1" x14ac:dyDescent="0.35">
      <c r="A157" s="83"/>
      <c r="B157" s="69"/>
      <c r="C157" s="69"/>
      <c r="D157" s="78"/>
      <c r="E157" s="84"/>
      <c r="F157" s="84"/>
      <c r="G157" s="84"/>
      <c r="H157" s="84"/>
      <c r="I157" s="84"/>
      <c r="J157" s="398"/>
      <c r="K157" s="399"/>
      <c r="L157" s="83"/>
    </row>
    <row r="158" spans="1:12" ht="27" customHeight="1" x14ac:dyDescent="0.35">
      <c r="A158" s="83"/>
      <c r="B158" s="77"/>
      <c r="C158" s="89"/>
      <c r="D158" s="78"/>
      <c r="E158" s="85"/>
      <c r="F158" s="85"/>
      <c r="G158" s="85"/>
      <c r="H158" s="85"/>
      <c r="I158" s="77"/>
      <c r="J158" s="77"/>
      <c r="K158" s="148"/>
      <c r="L158" s="68"/>
    </row>
    <row r="159" spans="1:12" ht="27" customHeight="1" x14ac:dyDescent="0.35">
      <c r="A159" s="83"/>
      <c r="B159" s="77"/>
      <c r="C159" s="89"/>
      <c r="D159" s="78"/>
      <c r="E159" s="85"/>
      <c r="F159" s="69"/>
      <c r="G159" s="69"/>
      <c r="H159" s="69"/>
      <c r="I159" s="77"/>
      <c r="J159" s="77"/>
      <c r="K159" s="148"/>
      <c r="L159" s="68"/>
    </row>
    <row r="160" spans="1:12" ht="27" customHeight="1" x14ac:dyDescent="0.35">
      <c r="A160" s="83"/>
      <c r="B160" s="142"/>
      <c r="C160" s="89"/>
      <c r="D160" s="77"/>
      <c r="E160" s="131"/>
      <c r="F160" s="131"/>
      <c r="G160" s="131"/>
      <c r="H160" s="131"/>
      <c r="I160" s="131"/>
      <c r="J160" s="309"/>
      <c r="K160" s="148"/>
      <c r="L160" s="68"/>
    </row>
    <row r="161" spans="1:12" ht="27" customHeight="1" x14ac:dyDescent="0.35">
      <c r="A161" s="83"/>
      <c r="B161" s="142"/>
      <c r="C161" s="89"/>
      <c r="D161" s="78"/>
      <c r="E161" s="79"/>
      <c r="F161" s="79"/>
      <c r="G161" s="79"/>
      <c r="H161" s="79"/>
      <c r="I161" s="156"/>
      <c r="J161" s="156"/>
      <c r="K161" s="148"/>
      <c r="L161" s="68"/>
    </row>
    <row r="162" spans="1:12" ht="27" customHeight="1" x14ac:dyDescent="0.35">
      <c r="A162" s="83"/>
      <c r="B162" s="142"/>
      <c r="C162" s="89"/>
      <c r="D162" s="78"/>
      <c r="E162" s="79"/>
      <c r="F162" s="79"/>
      <c r="G162" s="79"/>
      <c r="H162" s="79"/>
      <c r="I162" s="156"/>
      <c r="J162" s="156"/>
      <c r="K162" s="148"/>
      <c r="L162" s="68"/>
    </row>
    <row r="163" spans="1:12" ht="27" customHeight="1" x14ac:dyDescent="0.35">
      <c r="A163" s="83"/>
      <c r="B163" s="142"/>
      <c r="C163" s="89"/>
      <c r="D163" s="78"/>
      <c r="E163" s="79"/>
      <c r="F163" s="78"/>
      <c r="G163" s="78"/>
      <c r="H163" s="78"/>
      <c r="I163" s="156"/>
      <c r="J163" s="156"/>
      <c r="K163" s="148"/>
      <c r="L163" s="68"/>
    </row>
    <row r="164" spans="1:12" ht="27" customHeight="1" x14ac:dyDescent="0.35">
      <c r="A164" s="68"/>
      <c r="B164" s="69"/>
      <c r="C164" s="69"/>
      <c r="D164" s="78"/>
      <c r="E164" s="84"/>
      <c r="F164" s="84"/>
      <c r="G164" s="84"/>
      <c r="H164" s="84"/>
      <c r="I164" s="84"/>
      <c r="J164" s="77"/>
      <c r="K164" s="148"/>
      <c r="L164" s="83"/>
    </row>
    <row r="165" spans="1:12" ht="27" customHeight="1" x14ac:dyDescent="0.35">
      <c r="A165" s="43"/>
      <c r="B165" s="116"/>
      <c r="C165" s="71"/>
      <c r="D165" s="115"/>
      <c r="E165" s="128"/>
      <c r="F165" s="114"/>
      <c r="G165" s="114"/>
      <c r="H165" s="114"/>
      <c r="I165" s="114"/>
      <c r="J165" s="116"/>
      <c r="K165" s="146"/>
      <c r="L165" s="73"/>
    </row>
    <row r="166" spans="1:12" ht="27" customHeight="1" x14ac:dyDescent="0.35">
      <c r="A166" s="56"/>
      <c r="B166" s="57"/>
      <c r="C166" s="57"/>
      <c r="D166" s="58" t="s">
        <v>27</v>
      </c>
      <c r="E166" s="58">
        <v>53</v>
      </c>
      <c r="F166" s="59"/>
      <c r="G166" s="59"/>
      <c r="H166" s="59"/>
      <c r="I166" s="59"/>
      <c r="J166" s="59"/>
      <c r="K166" s="166"/>
      <c r="L166" s="108" t="s">
        <v>79</v>
      </c>
    </row>
    <row r="167" spans="1:12" ht="27" customHeight="1" x14ac:dyDescent="0.4">
      <c r="A167" s="445" t="s">
        <v>4</v>
      </c>
      <c r="B167" s="445"/>
      <c r="C167" s="445"/>
      <c r="D167" s="445"/>
      <c r="E167" s="445"/>
      <c r="F167" s="445"/>
      <c r="G167" s="445"/>
      <c r="H167" s="445"/>
      <c r="I167" s="445"/>
      <c r="J167" s="445"/>
      <c r="K167" s="445"/>
      <c r="L167" s="445"/>
    </row>
    <row r="168" spans="1:12" ht="27" customHeight="1" x14ac:dyDescent="0.4">
      <c r="A168" s="445" t="s">
        <v>895</v>
      </c>
      <c r="B168" s="445"/>
      <c r="C168" s="445"/>
      <c r="D168" s="445"/>
      <c r="E168" s="445"/>
      <c r="F168" s="445"/>
      <c r="G168" s="445"/>
      <c r="H168" s="445"/>
      <c r="I168" s="445"/>
      <c r="J168" s="445"/>
      <c r="K168" s="445"/>
      <c r="L168" s="445"/>
    </row>
    <row r="169" spans="1:12" ht="27" customHeight="1" x14ac:dyDescent="0.4">
      <c r="A169" s="445" t="s">
        <v>911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</row>
    <row r="170" spans="1:12" ht="27" customHeight="1" x14ac:dyDescent="0.4">
      <c r="A170" s="96" t="s">
        <v>841</v>
      </c>
      <c r="B170" s="96"/>
      <c r="C170" s="96"/>
      <c r="D170" s="96"/>
      <c r="E170" s="296"/>
      <c r="F170" s="296"/>
      <c r="G170" s="296"/>
      <c r="H170" s="296"/>
      <c r="I170" s="296"/>
      <c r="J170" s="296"/>
      <c r="K170" s="296"/>
      <c r="L170" s="98"/>
    </row>
    <row r="171" spans="1:12" ht="27" customHeight="1" x14ac:dyDescent="0.4">
      <c r="A171" s="96" t="s">
        <v>842</v>
      </c>
      <c r="B171" s="96"/>
      <c r="C171" s="296"/>
      <c r="D171" s="296"/>
      <c r="E171" s="296"/>
      <c r="F171" s="296"/>
      <c r="G171" s="296"/>
      <c r="H171" s="296"/>
      <c r="I171" s="296"/>
      <c r="J171" s="296"/>
      <c r="K171" s="296"/>
      <c r="L171" s="98"/>
    </row>
    <row r="172" spans="1:12" ht="27" customHeight="1" x14ac:dyDescent="0.4">
      <c r="A172" s="299"/>
      <c r="B172" s="437" t="s">
        <v>84</v>
      </c>
      <c r="C172" s="437"/>
      <c r="D172" s="437"/>
      <c r="E172" s="437"/>
      <c r="F172" s="437"/>
      <c r="G172" s="437"/>
      <c r="H172" s="437"/>
      <c r="I172" s="437"/>
      <c r="J172" s="437"/>
      <c r="K172" s="437"/>
      <c r="L172" s="437"/>
    </row>
    <row r="173" spans="1:12" ht="27" customHeight="1" x14ac:dyDescent="0.4">
      <c r="A173" s="438" t="s">
        <v>787</v>
      </c>
      <c r="B173" s="438"/>
      <c r="C173" s="438"/>
      <c r="D173" s="438"/>
      <c r="E173" s="438"/>
      <c r="F173" s="438"/>
      <c r="G173" s="438"/>
      <c r="H173" s="438"/>
      <c r="I173" s="438"/>
      <c r="J173" s="438"/>
      <c r="K173" s="438"/>
      <c r="L173" s="438"/>
    </row>
    <row r="174" spans="1:12" ht="27" customHeight="1" x14ac:dyDescent="0.35">
      <c r="A174" s="297"/>
      <c r="B174" s="63"/>
      <c r="C174" s="64"/>
      <c r="D174" s="68" t="s">
        <v>7</v>
      </c>
      <c r="E174" s="442" t="s">
        <v>15</v>
      </c>
      <c r="F174" s="443"/>
      <c r="G174" s="443"/>
      <c r="H174" s="443"/>
      <c r="I174" s="444"/>
      <c r="J174" s="298" t="s">
        <v>42</v>
      </c>
      <c r="K174" s="66"/>
      <c r="L174" s="90" t="s">
        <v>34</v>
      </c>
    </row>
    <row r="175" spans="1:12" ht="27" customHeight="1" x14ac:dyDescent="0.35">
      <c r="A175" s="67" t="s">
        <v>5</v>
      </c>
      <c r="B175" s="68" t="s">
        <v>3</v>
      </c>
      <c r="C175" s="67" t="s">
        <v>6</v>
      </c>
      <c r="D175" s="68" t="s">
        <v>8</v>
      </c>
      <c r="E175" s="297">
        <v>2561</v>
      </c>
      <c r="F175" s="66">
        <v>2562</v>
      </c>
      <c r="G175" s="66">
        <v>2563</v>
      </c>
      <c r="H175" s="66">
        <v>2564</v>
      </c>
      <c r="I175" s="66">
        <v>2565</v>
      </c>
      <c r="J175" s="68" t="s">
        <v>43</v>
      </c>
      <c r="K175" s="68" t="s">
        <v>45</v>
      </c>
      <c r="L175" s="83" t="s">
        <v>72</v>
      </c>
    </row>
    <row r="176" spans="1:12" ht="27" customHeight="1" x14ac:dyDescent="0.35">
      <c r="A176" s="70"/>
      <c r="B176" s="71"/>
      <c r="C176" s="72"/>
      <c r="D176" s="73"/>
      <c r="E176" s="70" t="s">
        <v>2</v>
      </c>
      <c r="F176" s="73" t="s">
        <v>2</v>
      </c>
      <c r="G176" s="73" t="s">
        <v>2</v>
      </c>
      <c r="H176" s="73" t="s">
        <v>2</v>
      </c>
      <c r="I176" s="73" t="s">
        <v>2</v>
      </c>
      <c r="J176" s="73"/>
      <c r="K176" s="73"/>
      <c r="L176" s="91" t="s">
        <v>71</v>
      </c>
    </row>
    <row r="177" spans="1:12" ht="27" customHeight="1" x14ac:dyDescent="0.35">
      <c r="A177" s="68">
        <v>1</v>
      </c>
      <c r="B177" s="74" t="s">
        <v>277</v>
      </c>
      <c r="C177" s="63" t="s">
        <v>279</v>
      </c>
      <c r="D177" s="74" t="s">
        <v>281</v>
      </c>
      <c r="E177" s="129">
        <v>60000</v>
      </c>
      <c r="F177" s="129">
        <v>60000</v>
      </c>
      <c r="G177" s="129">
        <v>20000</v>
      </c>
      <c r="H177" s="129">
        <v>20000</v>
      </c>
      <c r="I177" s="129">
        <v>20000</v>
      </c>
      <c r="J177" s="171" t="s">
        <v>283</v>
      </c>
      <c r="K177" s="149" t="s">
        <v>285</v>
      </c>
      <c r="L177" s="66" t="s">
        <v>9</v>
      </c>
    </row>
    <row r="178" spans="1:12" ht="27" customHeight="1" x14ac:dyDescent="0.35">
      <c r="A178" s="68"/>
      <c r="B178" s="77" t="s">
        <v>278</v>
      </c>
      <c r="C178" s="89" t="s">
        <v>280</v>
      </c>
      <c r="D178" s="77" t="s">
        <v>282</v>
      </c>
      <c r="E178" s="88"/>
      <c r="F178" s="88"/>
      <c r="G178" s="88"/>
      <c r="H178" s="88"/>
      <c r="I178" s="88"/>
      <c r="J178" s="169" t="s">
        <v>284</v>
      </c>
      <c r="K178" s="161" t="s">
        <v>286</v>
      </c>
      <c r="L178" s="68" t="s">
        <v>931</v>
      </c>
    </row>
    <row r="179" spans="1:12" ht="27" customHeight="1" x14ac:dyDescent="0.35">
      <c r="A179" s="68"/>
      <c r="B179" s="77"/>
      <c r="C179" s="89"/>
      <c r="D179" s="77"/>
      <c r="E179" s="88"/>
      <c r="F179" s="68"/>
      <c r="G179" s="68"/>
      <c r="H179" s="68"/>
      <c r="I179" s="68"/>
      <c r="J179" s="169"/>
      <c r="K179" s="161"/>
      <c r="L179" s="68"/>
    </row>
    <row r="180" spans="1:12" ht="27" customHeight="1" x14ac:dyDescent="0.35">
      <c r="A180" s="66">
        <v>2</v>
      </c>
      <c r="B180" s="74" t="s">
        <v>287</v>
      </c>
      <c r="C180" s="121" t="s">
        <v>289</v>
      </c>
      <c r="D180" s="122" t="s">
        <v>291</v>
      </c>
      <c r="E180" s="132">
        <v>30000</v>
      </c>
      <c r="F180" s="132">
        <v>30000</v>
      </c>
      <c r="G180" s="132">
        <v>20000</v>
      </c>
      <c r="H180" s="132">
        <v>20000</v>
      </c>
      <c r="I180" s="132">
        <v>20000</v>
      </c>
      <c r="J180" s="162" t="s">
        <v>159</v>
      </c>
      <c r="K180" s="149" t="s">
        <v>293</v>
      </c>
      <c r="L180" s="66" t="s">
        <v>9</v>
      </c>
    </row>
    <row r="181" spans="1:12" ht="27" customHeight="1" x14ac:dyDescent="0.35">
      <c r="A181" s="83"/>
      <c r="B181" s="77" t="s">
        <v>288</v>
      </c>
      <c r="C181" s="69" t="s">
        <v>290</v>
      </c>
      <c r="D181" s="78" t="s">
        <v>292</v>
      </c>
      <c r="E181" s="85"/>
      <c r="F181" s="85"/>
      <c r="G181" s="85"/>
      <c r="H181" s="85"/>
      <c r="I181" s="85"/>
      <c r="J181" s="156" t="s">
        <v>158</v>
      </c>
      <c r="K181" s="161" t="s">
        <v>294</v>
      </c>
      <c r="L181" s="68" t="s">
        <v>931</v>
      </c>
    </row>
    <row r="182" spans="1:12" ht="27" customHeight="1" x14ac:dyDescent="0.35">
      <c r="A182" s="83"/>
      <c r="B182" s="77"/>
      <c r="C182" s="69"/>
      <c r="D182" s="78"/>
      <c r="E182" s="85"/>
      <c r="F182" s="85"/>
      <c r="G182" s="85"/>
      <c r="H182" s="85"/>
      <c r="I182" s="85"/>
      <c r="J182" s="156" t="s">
        <v>160</v>
      </c>
      <c r="K182" s="161" t="s">
        <v>295</v>
      </c>
      <c r="L182" s="68"/>
    </row>
    <row r="183" spans="1:12" ht="27" customHeight="1" x14ac:dyDescent="0.35">
      <c r="A183" s="83"/>
      <c r="B183" s="77"/>
      <c r="C183" s="69"/>
      <c r="D183" s="78"/>
      <c r="E183" s="85"/>
      <c r="F183" s="85"/>
      <c r="G183" s="85"/>
      <c r="H183" s="85"/>
      <c r="I183" s="85"/>
      <c r="J183" s="169"/>
      <c r="K183" s="161" t="s">
        <v>288</v>
      </c>
      <c r="L183" s="68"/>
    </row>
    <row r="184" spans="1:12" ht="27" customHeight="1" x14ac:dyDescent="0.35">
      <c r="A184" s="91"/>
      <c r="B184" s="114"/>
      <c r="C184" s="114"/>
      <c r="D184" s="115"/>
      <c r="E184" s="128"/>
      <c r="F184" s="128"/>
      <c r="G184" s="128"/>
      <c r="H184" s="128"/>
      <c r="I184" s="128"/>
      <c r="J184" s="117"/>
      <c r="K184" s="158"/>
      <c r="L184" s="73"/>
    </row>
    <row r="185" spans="1:12" ht="27" customHeight="1" x14ac:dyDescent="0.35">
      <c r="A185" s="83">
        <v>3</v>
      </c>
      <c r="B185" s="74" t="s">
        <v>773</v>
      </c>
      <c r="C185" s="63" t="s">
        <v>271</v>
      </c>
      <c r="D185" s="74" t="s">
        <v>273</v>
      </c>
      <c r="E185" s="129">
        <v>100000</v>
      </c>
      <c r="F185" s="129">
        <v>100000</v>
      </c>
      <c r="G185" s="129" t="s">
        <v>824</v>
      </c>
      <c r="H185" s="129">
        <v>75000</v>
      </c>
      <c r="I185" s="129" t="s">
        <v>824</v>
      </c>
      <c r="J185" s="162" t="s">
        <v>159</v>
      </c>
      <c r="K185" s="167" t="s">
        <v>274</v>
      </c>
      <c r="L185" s="66" t="s">
        <v>9</v>
      </c>
    </row>
    <row r="186" spans="1:12" ht="27" customHeight="1" x14ac:dyDescent="0.35">
      <c r="A186" s="83"/>
      <c r="B186" s="77" t="s">
        <v>774</v>
      </c>
      <c r="C186" s="89" t="s">
        <v>272</v>
      </c>
      <c r="D186" s="78"/>
      <c r="E186" s="88"/>
      <c r="F186" s="163"/>
      <c r="G186" s="163"/>
      <c r="H186" s="163"/>
      <c r="I186" s="163"/>
      <c r="J186" s="156" t="s">
        <v>158</v>
      </c>
      <c r="K186" s="161" t="s">
        <v>275</v>
      </c>
      <c r="L186" s="68" t="s">
        <v>931</v>
      </c>
    </row>
    <row r="187" spans="1:12" ht="27" customHeight="1" x14ac:dyDescent="0.35">
      <c r="A187" s="83"/>
      <c r="B187" s="77"/>
      <c r="C187" s="89"/>
      <c r="D187" s="78"/>
      <c r="E187" s="88"/>
      <c r="F187" s="88"/>
      <c r="G187" s="88"/>
      <c r="H187" s="88"/>
      <c r="I187" s="88"/>
      <c r="J187" s="156" t="s">
        <v>160</v>
      </c>
      <c r="K187" s="161" t="s">
        <v>276</v>
      </c>
      <c r="L187" s="68"/>
    </row>
    <row r="188" spans="1:12" ht="27" customHeight="1" x14ac:dyDescent="0.35">
      <c r="A188" s="90">
        <v>4</v>
      </c>
      <c r="B188" s="74" t="s">
        <v>1440</v>
      </c>
      <c r="C188" s="63" t="s">
        <v>296</v>
      </c>
      <c r="D188" s="74" t="s">
        <v>298</v>
      </c>
      <c r="E188" s="75">
        <v>30000</v>
      </c>
      <c r="F188" s="75">
        <v>30000</v>
      </c>
      <c r="G188" s="75">
        <v>30000</v>
      </c>
      <c r="H188" s="75">
        <v>30000</v>
      </c>
      <c r="I188" s="75">
        <v>30000</v>
      </c>
      <c r="J188" s="162" t="s">
        <v>159</v>
      </c>
      <c r="K188" s="149" t="s">
        <v>300</v>
      </c>
      <c r="L188" s="66" t="s">
        <v>9</v>
      </c>
    </row>
    <row r="189" spans="1:12" ht="27" customHeight="1" x14ac:dyDescent="0.35">
      <c r="A189" s="83"/>
      <c r="B189" s="77" t="s">
        <v>1439</v>
      </c>
      <c r="C189" s="89" t="s">
        <v>297</v>
      </c>
      <c r="D189" s="78" t="s">
        <v>299</v>
      </c>
      <c r="E189" s="79"/>
      <c r="F189" s="79"/>
      <c r="G189" s="79"/>
      <c r="H189" s="79"/>
      <c r="I189" s="79"/>
      <c r="J189" s="156" t="s">
        <v>158</v>
      </c>
      <c r="K189" s="161" t="s">
        <v>301</v>
      </c>
      <c r="L189" s="68" t="s">
        <v>931</v>
      </c>
    </row>
    <row r="190" spans="1:12" ht="27" customHeight="1" x14ac:dyDescent="0.35">
      <c r="A190" s="83"/>
      <c r="B190" s="77"/>
      <c r="C190" s="89"/>
      <c r="D190" s="78"/>
      <c r="E190" s="79"/>
      <c r="F190" s="78"/>
      <c r="G190" s="78"/>
      <c r="H190" s="78"/>
      <c r="I190" s="78"/>
      <c r="J190" s="156" t="s">
        <v>160</v>
      </c>
      <c r="K190" s="161" t="s">
        <v>295</v>
      </c>
      <c r="L190" s="68"/>
    </row>
    <row r="191" spans="1:12" ht="27" customHeight="1" x14ac:dyDescent="0.35">
      <c r="A191" s="68"/>
      <c r="B191" s="69"/>
      <c r="C191" s="69"/>
      <c r="D191" s="78"/>
      <c r="E191" s="85"/>
      <c r="F191" s="85"/>
      <c r="G191" s="85"/>
      <c r="H191" s="85"/>
      <c r="I191" s="85"/>
      <c r="J191" s="79"/>
      <c r="K191" s="150" t="s">
        <v>288</v>
      </c>
      <c r="L191" s="68"/>
    </row>
    <row r="192" spans="1:12" ht="27" customHeight="1" x14ac:dyDescent="0.35">
      <c r="A192" s="90">
        <v>5</v>
      </c>
      <c r="B192" s="74" t="s">
        <v>266</v>
      </c>
      <c r="C192" s="63" t="s">
        <v>323</v>
      </c>
      <c r="D192" s="74" t="s">
        <v>331</v>
      </c>
      <c r="E192" s="75">
        <v>15000</v>
      </c>
      <c r="F192" s="75">
        <v>15000</v>
      </c>
      <c r="G192" s="75">
        <v>15000</v>
      </c>
      <c r="H192" s="75">
        <v>15000</v>
      </c>
      <c r="I192" s="75">
        <v>15000</v>
      </c>
      <c r="J192" s="152" t="s">
        <v>325</v>
      </c>
      <c r="K192" s="74" t="s">
        <v>328</v>
      </c>
      <c r="L192" s="66" t="s">
        <v>9</v>
      </c>
    </row>
    <row r="193" spans="1:12" ht="27" customHeight="1" x14ac:dyDescent="0.35">
      <c r="A193" s="83"/>
      <c r="B193" s="77" t="s">
        <v>267</v>
      </c>
      <c r="C193" s="89" t="s">
        <v>324</v>
      </c>
      <c r="D193" s="78" t="s">
        <v>332</v>
      </c>
      <c r="E193" s="79"/>
      <c r="F193" s="79"/>
      <c r="G193" s="79"/>
      <c r="H193" s="79"/>
      <c r="I193" s="79"/>
      <c r="J193" s="169" t="s">
        <v>326</v>
      </c>
      <c r="K193" s="78" t="s">
        <v>329</v>
      </c>
      <c r="L193" s="68" t="s">
        <v>925</v>
      </c>
    </row>
    <row r="194" spans="1:12" ht="27" customHeight="1" x14ac:dyDescent="0.35">
      <c r="A194" s="91"/>
      <c r="B194" s="116" t="s">
        <v>268</v>
      </c>
      <c r="C194" s="71"/>
      <c r="D194" s="115" t="s">
        <v>333</v>
      </c>
      <c r="E194" s="117"/>
      <c r="F194" s="115"/>
      <c r="G194" s="115"/>
      <c r="H194" s="115"/>
      <c r="I194" s="115"/>
      <c r="J194" s="170" t="s">
        <v>327</v>
      </c>
      <c r="K194" s="164" t="s">
        <v>330</v>
      </c>
      <c r="L194" s="73"/>
    </row>
    <row r="195" spans="1:12" ht="27" customHeight="1" x14ac:dyDescent="0.35">
      <c r="A195" s="83">
        <v>6</v>
      </c>
      <c r="B195" s="179" t="s">
        <v>783</v>
      </c>
      <c r="C195" s="63" t="s">
        <v>323</v>
      </c>
      <c r="D195" s="78" t="s">
        <v>334</v>
      </c>
      <c r="E195" s="85">
        <v>10000</v>
      </c>
      <c r="F195" s="85">
        <v>10000</v>
      </c>
      <c r="G195" s="85">
        <v>15000</v>
      </c>
      <c r="H195" s="85">
        <v>15000</v>
      </c>
      <c r="I195" s="85">
        <v>15000</v>
      </c>
      <c r="J195" s="152" t="s">
        <v>325</v>
      </c>
      <c r="K195" s="150" t="s">
        <v>337</v>
      </c>
      <c r="L195" s="66" t="s">
        <v>9</v>
      </c>
    </row>
    <row r="196" spans="1:12" ht="27" customHeight="1" x14ac:dyDescent="0.35">
      <c r="A196" s="83"/>
      <c r="B196" s="179" t="s">
        <v>784</v>
      </c>
      <c r="C196" s="89" t="s">
        <v>324</v>
      </c>
      <c r="D196" s="78" t="s">
        <v>335</v>
      </c>
      <c r="E196" s="85"/>
      <c r="F196" s="85"/>
      <c r="G196" s="85"/>
      <c r="H196" s="85"/>
      <c r="I196" s="85"/>
      <c r="J196" s="169" t="s">
        <v>326</v>
      </c>
      <c r="K196" s="150" t="s">
        <v>338</v>
      </c>
      <c r="L196" s="68" t="s">
        <v>925</v>
      </c>
    </row>
    <row r="197" spans="1:12" ht="27" customHeight="1" x14ac:dyDescent="0.35">
      <c r="A197" s="83"/>
      <c r="B197" s="69"/>
      <c r="C197" s="89"/>
      <c r="D197" s="78" t="s">
        <v>336</v>
      </c>
      <c r="E197" s="85"/>
      <c r="F197" s="85"/>
      <c r="G197" s="85"/>
      <c r="H197" s="85"/>
      <c r="I197" s="85"/>
      <c r="J197" s="169" t="s">
        <v>1729</v>
      </c>
      <c r="K197" s="150" t="s">
        <v>339</v>
      </c>
      <c r="L197" s="83"/>
    </row>
    <row r="198" spans="1:12" ht="27" customHeight="1" x14ac:dyDescent="0.35">
      <c r="A198" s="47"/>
      <c r="B198" s="44"/>
      <c r="C198" s="44"/>
      <c r="D198" s="47"/>
      <c r="E198" s="47"/>
      <c r="F198" s="47"/>
      <c r="G198" s="47"/>
      <c r="H198" s="47"/>
      <c r="I198" s="47"/>
      <c r="J198" s="47"/>
      <c r="K198" s="44"/>
      <c r="L198" s="44"/>
    </row>
    <row r="199" spans="1:12" ht="27" customHeight="1" x14ac:dyDescent="0.35">
      <c r="A199" s="56"/>
      <c r="B199" s="57"/>
      <c r="C199" s="57"/>
      <c r="D199" s="58" t="s">
        <v>27</v>
      </c>
      <c r="E199" s="58">
        <v>54</v>
      </c>
      <c r="F199" s="59"/>
      <c r="G199" s="59"/>
      <c r="H199" s="59"/>
      <c r="I199" s="59"/>
      <c r="J199" s="59"/>
      <c r="K199" s="166"/>
      <c r="L199" s="108" t="s">
        <v>79</v>
      </c>
    </row>
    <row r="200" spans="1:12" ht="27" customHeight="1" x14ac:dyDescent="0.4">
      <c r="A200" s="445" t="s">
        <v>4</v>
      </c>
      <c r="B200" s="445"/>
      <c r="C200" s="445"/>
      <c r="D200" s="445"/>
      <c r="E200" s="445"/>
      <c r="F200" s="445"/>
      <c r="G200" s="445"/>
      <c r="H200" s="445"/>
      <c r="I200" s="445"/>
      <c r="J200" s="445"/>
      <c r="K200" s="445"/>
      <c r="L200" s="445"/>
    </row>
    <row r="201" spans="1:12" ht="27" customHeight="1" x14ac:dyDescent="0.4">
      <c r="A201" s="445" t="s">
        <v>895</v>
      </c>
      <c r="B201" s="445"/>
      <c r="C201" s="445"/>
      <c r="D201" s="445"/>
      <c r="E201" s="445"/>
      <c r="F201" s="445"/>
      <c r="G201" s="445"/>
      <c r="H201" s="445"/>
      <c r="I201" s="445"/>
      <c r="J201" s="445"/>
      <c r="K201" s="445"/>
      <c r="L201" s="445"/>
    </row>
    <row r="202" spans="1:12" ht="27" customHeight="1" x14ac:dyDescent="0.4">
      <c r="A202" s="445" t="s">
        <v>911</v>
      </c>
      <c r="B202" s="445"/>
      <c r="C202" s="445"/>
      <c r="D202" s="445"/>
      <c r="E202" s="445"/>
      <c r="F202" s="445"/>
      <c r="G202" s="445"/>
      <c r="H202" s="445"/>
      <c r="I202" s="445"/>
      <c r="J202" s="445"/>
      <c r="K202" s="445"/>
      <c r="L202" s="445"/>
    </row>
    <row r="203" spans="1:12" ht="27" customHeight="1" x14ac:dyDescent="0.4">
      <c r="A203" s="96" t="s">
        <v>841</v>
      </c>
      <c r="B203" s="96"/>
      <c r="C203" s="96"/>
      <c r="D203" s="96"/>
      <c r="E203" s="379"/>
      <c r="F203" s="379"/>
      <c r="G203" s="379"/>
      <c r="H203" s="379"/>
      <c r="I203" s="379"/>
      <c r="J203" s="379"/>
      <c r="K203" s="379"/>
      <c r="L203" s="98"/>
    </row>
    <row r="204" spans="1:12" ht="27" customHeight="1" x14ac:dyDescent="0.4">
      <c r="A204" s="96" t="s">
        <v>842</v>
      </c>
      <c r="B204" s="96"/>
      <c r="C204" s="379"/>
      <c r="D204" s="379"/>
      <c r="E204" s="379"/>
      <c r="F204" s="379"/>
      <c r="G204" s="379"/>
      <c r="H204" s="379"/>
      <c r="I204" s="379"/>
      <c r="J204" s="379"/>
      <c r="K204" s="379"/>
      <c r="L204" s="98"/>
    </row>
    <row r="205" spans="1:12" ht="27" customHeight="1" x14ac:dyDescent="0.4">
      <c r="A205" s="380"/>
      <c r="B205" s="437" t="s">
        <v>84</v>
      </c>
      <c r="C205" s="437"/>
      <c r="D205" s="437"/>
      <c r="E205" s="437"/>
      <c r="F205" s="437"/>
      <c r="G205" s="437"/>
      <c r="H205" s="437"/>
      <c r="I205" s="437"/>
      <c r="J205" s="437"/>
      <c r="K205" s="437"/>
      <c r="L205" s="437"/>
    </row>
    <row r="206" spans="1:12" ht="27" customHeight="1" x14ac:dyDescent="0.4">
      <c r="A206" s="438" t="s">
        <v>787</v>
      </c>
      <c r="B206" s="438"/>
      <c r="C206" s="438"/>
      <c r="D206" s="438"/>
      <c r="E206" s="438"/>
      <c r="F206" s="438"/>
      <c r="G206" s="438"/>
      <c r="H206" s="438"/>
      <c r="I206" s="438"/>
      <c r="J206" s="438"/>
      <c r="K206" s="438"/>
      <c r="L206" s="438"/>
    </row>
    <row r="207" spans="1:12" ht="27" customHeight="1" x14ac:dyDescent="0.35">
      <c r="A207" s="377"/>
      <c r="B207" s="63"/>
      <c r="C207" s="64"/>
      <c r="D207" s="68" t="s">
        <v>7</v>
      </c>
      <c r="E207" s="439" t="s">
        <v>15</v>
      </c>
      <c r="F207" s="440"/>
      <c r="G207" s="440"/>
      <c r="H207" s="440"/>
      <c r="I207" s="441"/>
      <c r="J207" s="378" t="s">
        <v>42</v>
      </c>
      <c r="K207" s="66"/>
      <c r="L207" s="90" t="s">
        <v>34</v>
      </c>
    </row>
    <row r="208" spans="1:12" ht="27" customHeight="1" x14ac:dyDescent="0.35">
      <c r="A208" s="67" t="s">
        <v>5</v>
      </c>
      <c r="B208" s="68" t="s">
        <v>3</v>
      </c>
      <c r="C208" s="67" t="s">
        <v>6</v>
      </c>
      <c r="D208" s="68" t="s">
        <v>8</v>
      </c>
      <c r="E208" s="377">
        <v>2561</v>
      </c>
      <c r="F208" s="66">
        <v>2562</v>
      </c>
      <c r="G208" s="66">
        <v>2563</v>
      </c>
      <c r="H208" s="66">
        <v>2564</v>
      </c>
      <c r="I208" s="66">
        <v>2565</v>
      </c>
      <c r="J208" s="68" t="s">
        <v>43</v>
      </c>
      <c r="K208" s="68" t="s">
        <v>45</v>
      </c>
      <c r="L208" s="83" t="s">
        <v>72</v>
      </c>
    </row>
    <row r="209" spans="1:12" ht="27" customHeight="1" x14ac:dyDescent="0.35">
      <c r="A209" s="70"/>
      <c r="B209" s="71"/>
      <c r="C209" s="72"/>
      <c r="D209" s="73"/>
      <c r="E209" s="70" t="s">
        <v>2</v>
      </c>
      <c r="F209" s="73" t="s">
        <v>2</v>
      </c>
      <c r="G209" s="73" t="s">
        <v>2</v>
      </c>
      <c r="H209" s="73" t="s">
        <v>2</v>
      </c>
      <c r="I209" s="73" t="s">
        <v>2</v>
      </c>
      <c r="J209" s="73"/>
      <c r="K209" s="73"/>
      <c r="L209" s="91" t="s">
        <v>71</v>
      </c>
    </row>
    <row r="210" spans="1:12" ht="27" customHeight="1" x14ac:dyDescent="0.35">
      <c r="A210" s="90">
        <v>7</v>
      </c>
      <c r="B210" s="121" t="s">
        <v>302</v>
      </c>
      <c r="C210" s="121" t="s">
        <v>304</v>
      </c>
      <c r="D210" s="122" t="s">
        <v>273</v>
      </c>
      <c r="E210" s="132">
        <v>10000</v>
      </c>
      <c r="F210" s="132">
        <v>10000</v>
      </c>
      <c r="G210" s="132">
        <v>10000</v>
      </c>
      <c r="H210" s="132">
        <v>10000</v>
      </c>
      <c r="I210" s="132">
        <v>10000</v>
      </c>
      <c r="J210" s="162" t="s">
        <v>159</v>
      </c>
      <c r="K210" s="165" t="s">
        <v>305</v>
      </c>
      <c r="L210" s="66" t="s">
        <v>9</v>
      </c>
    </row>
    <row r="211" spans="1:12" ht="27" customHeight="1" x14ac:dyDescent="0.35">
      <c r="A211" s="83"/>
      <c r="B211" s="69" t="s">
        <v>303</v>
      </c>
      <c r="C211" s="69" t="s">
        <v>303</v>
      </c>
      <c r="D211" s="78"/>
      <c r="E211" s="85"/>
      <c r="F211" s="69"/>
      <c r="G211" s="69"/>
      <c r="H211" s="69"/>
      <c r="I211" s="69"/>
      <c r="J211" s="156" t="s">
        <v>158</v>
      </c>
      <c r="K211" s="150" t="s">
        <v>306</v>
      </c>
      <c r="L211" s="68" t="s">
        <v>931</v>
      </c>
    </row>
    <row r="212" spans="1:12" ht="27" customHeight="1" x14ac:dyDescent="0.35">
      <c r="A212" s="68"/>
      <c r="B212" s="77"/>
      <c r="C212" s="89"/>
      <c r="D212" s="77"/>
      <c r="E212" s="85"/>
      <c r="F212" s="85"/>
      <c r="G212" s="85"/>
      <c r="H212" s="85"/>
      <c r="I212" s="85"/>
      <c r="J212" s="156" t="s">
        <v>160</v>
      </c>
      <c r="K212" s="161" t="s">
        <v>307</v>
      </c>
      <c r="L212" s="68"/>
    </row>
    <row r="213" spans="1:12" ht="27" customHeight="1" x14ac:dyDescent="0.35">
      <c r="A213" s="68"/>
      <c r="B213" s="77"/>
      <c r="C213" s="89"/>
      <c r="D213" s="77"/>
      <c r="E213" s="85"/>
      <c r="F213" s="85"/>
      <c r="G213" s="85"/>
      <c r="H213" s="85"/>
      <c r="I213" s="85"/>
      <c r="J213" s="156"/>
      <c r="K213" s="161"/>
      <c r="L213" s="68"/>
    </row>
    <row r="214" spans="1:12" ht="27" customHeight="1" x14ac:dyDescent="0.35">
      <c r="A214" s="66">
        <v>8</v>
      </c>
      <c r="B214" s="121" t="s">
        <v>1487</v>
      </c>
      <c r="C214" s="121" t="s">
        <v>1489</v>
      </c>
      <c r="D214" s="122" t="s">
        <v>348</v>
      </c>
      <c r="E214" s="127" t="s">
        <v>824</v>
      </c>
      <c r="F214" s="127" t="s">
        <v>824</v>
      </c>
      <c r="G214" s="132">
        <v>50000</v>
      </c>
      <c r="H214" s="132">
        <v>50000</v>
      </c>
      <c r="I214" s="132">
        <v>50000</v>
      </c>
      <c r="J214" s="152" t="s">
        <v>349</v>
      </c>
      <c r="K214" s="165" t="s">
        <v>1491</v>
      </c>
      <c r="L214" s="66" t="s">
        <v>9</v>
      </c>
    </row>
    <row r="215" spans="1:12" ht="27" customHeight="1" x14ac:dyDescent="0.35">
      <c r="A215" s="68"/>
      <c r="B215" s="69" t="s">
        <v>1488</v>
      </c>
      <c r="C215" s="69" t="s">
        <v>1490</v>
      </c>
      <c r="D215" s="78" t="s">
        <v>347</v>
      </c>
      <c r="E215" s="85"/>
      <c r="F215" s="69"/>
      <c r="G215" s="69"/>
      <c r="H215" s="69"/>
      <c r="I215" s="69"/>
      <c r="J215" s="169" t="s">
        <v>350</v>
      </c>
      <c r="K215" s="150" t="s">
        <v>1492</v>
      </c>
      <c r="L215" s="68" t="s">
        <v>925</v>
      </c>
    </row>
    <row r="216" spans="1:12" ht="27" customHeight="1" x14ac:dyDescent="0.35">
      <c r="A216" s="73"/>
      <c r="B216" s="116"/>
      <c r="C216" s="71"/>
      <c r="D216" s="116"/>
      <c r="E216" s="128"/>
      <c r="F216" s="128"/>
      <c r="G216" s="128"/>
      <c r="H216" s="128"/>
      <c r="I216" s="128"/>
      <c r="J216" s="170"/>
      <c r="K216" s="164"/>
      <c r="L216" s="73"/>
    </row>
    <row r="217" spans="1:12" ht="27" customHeight="1" x14ac:dyDescent="0.35">
      <c r="A217" s="90">
        <v>9</v>
      </c>
      <c r="B217" s="121" t="s">
        <v>269</v>
      </c>
      <c r="C217" s="121" t="s">
        <v>340</v>
      </c>
      <c r="D217" s="122" t="s">
        <v>342</v>
      </c>
      <c r="E217" s="132">
        <v>10000</v>
      </c>
      <c r="F217" s="132">
        <v>10000</v>
      </c>
      <c r="G217" s="132">
        <v>10000</v>
      </c>
      <c r="H217" s="132">
        <v>10000</v>
      </c>
      <c r="I217" s="132">
        <v>10000</v>
      </c>
      <c r="J217" s="152" t="s">
        <v>325</v>
      </c>
      <c r="K217" s="165" t="s">
        <v>345</v>
      </c>
      <c r="L217" s="66" t="s">
        <v>9</v>
      </c>
    </row>
    <row r="218" spans="1:12" ht="27" customHeight="1" x14ac:dyDescent="0.35">
      <c r="A218" s="83"/>
      <c r="B218" s="69" t="s">
        <v>772</v>
      </c>
      <c r="C218" s="69" t="s">
        <v>341</v>
      </c>
      <c r="D218" s="78" t="s">
        <v>343</v>
      </c>
      <c r="E218" s="85"/>
      <c r="F218" s="69"/>
      <c r="G218" s="69"/>
      <c r="H218" s="69"/>
      <c r="I218" s="69"/>
      <c r="J218" s="169" t="s">
        <v>326</v>
      </c>
      <c r="K218" s="150" t="s">
        <v>785</v>
      </c>
      <c r="L218" s="68" t="s">
        <v>925</v>
      </c>
    </row>
    <row r="219" spans="1:12" ht="27" customHeight="1" x14ac:dyDescent="0.35">
      <c r="A219" s="73"/>
      <c r="B219" s="116" t="s">
        <v>270</v>
      </c>
      <c r="C219" s="71"/>
      <c r="D219" s="116" t="s">
        <v>344</v>
      </c>
      <c r="E219" s="128"/>
      <c r="F219" s="128"/>
      <c r="G219" s="128"/>
      <c r="H219" s="128"/>
      <c r="I219" s="128"/>
      <c r="J219" s="170" t="s">
        <v>327</v>
      </c>
      <c r="K219" s="164" t="s">
        <v>346</v>
      </c>
      <c r="L219" s="73"/>
    </row>
    <row r="220" spans="1:12" ht="27" customHeight="1" x14ac:dyDescent="0.35">
      <c r="A220" s="66">
        <v>10</v>
      </c>
      <c r="B220" s="74" t="s">
        <v>926</v>
      </c>
      <c r="C220" s="63" t="s">
        <v>928</v>
      </c>
      <c r="D220" s="74" t="s">
        <v>929</v>
      </c>
      <c r="E220" s="129">
        <v>5000</v>
      </c>
      <c r="F220" s="129">
        <v>5000</v>
      </c>
      <c r="G220" s="129">
        <v>5000</v>
      </c>
      <c r="H220" s="129">
        <v>5000</v>
      </c>
      <c r="I220" s="129">
        <v>5000</v>
      </c>
      <c r="J220" s="162" t="s">
        <v>159</v>
      </c>
      <c r="K220" s="167" t="s">
        <v>923</v>
      </c>
      <c r="L220" s="66" t="s">
        <v>9</v>
      </c>
    </row>
    <row r="221" spans="1:12" ht="27" customHeight="1" x14ac:dyDescent="0.35">
      <c r="A221" s="68"/>
      <c r="B221" s="77" t="s">
        <v>927</v>
      </c>
      <c r="C221" s="89"/>
      <c r="D221" s="78"/>
      <c r="E221" s="88"/>
      <c r="F221" s="163"/>
      <c r="G221" s="163"/>
      <c r="H221" s="163"/>
      <c r="I221" s="163"/>
      <c r="J221" s="156" t="s">
        <v>930</v>
      </c>
      <c r="K221" s="161" t="s">
        <v>924</v>
      </c>
      <c r="L221" s="68" t="s">
        <v>925</v>
      </c>
    </row>
    <row r="222" spans="1:12" ht="27" customHeight="1" x14ac:dyDescent="0.35">
      <c r="A222" s="73"/>
      <c r="B222" s="116"/>
      <c r="C222" s="71"/>
      <c r="D222" s="115"/>
      <c r="E222" s="125"/>
      <c r="F222" s="125"/>
      <c r="G222" s="125"/>
      <c r="H222" s="125"/>
      <c r="I222" s="125"/>
      <c r="J222" s="157"/>
      <c r="K222" s="164"/>
      <c r="L222" s="73"/>
    </row>
    <row r="223" spans="1:12" ht="27" customHeight="1" x14ac:dyDescent="0.35">
      <c r="A223" s="68">
        <v>11</v>
      </c>
      <c r="B223" s="121" t="s">
        <v>1441</v>
      </c>
      <c r="C223" s="121" t="s">
        <v>1444</v>
      </c>
      <c r="D223" s="122" t="s">
        <v>1443</v>
      </c>
      <c r="E223" s="132">
        <v>10000</v>
      </c>
      <c r="F223" s="132">
        <v>10000</v>
      </c>
      <c r="G223" s="132">
        <v>30000</v>
      </c>
      <c r="H223" s="127" t="s">
        <v>824</v>
      </c>
      <c r="I223" s="132">
        <v>30000</v>
      </c>
      <c r="J223" s="162" t="s">
        <v>159</v>
      </c>
      <c r="K223" s="165" t="s">
        <v>1448</v>
      </c>
      <c r="L223" s="66" t="s">
        <v>9</v>
      </c>
    </row>
    <row r="224" spans="1:12" ht="27" customHeight="1" x14ac:dyDescent="0.35">
      <c r="A224" s="68"/>
      <c r="B224" s="69" t="s">
        <v>1442</v>
      </c>
      <c r="C224" s="69" t="s">
        <v>1445</v>
      </c>
      <c r="D224" s="78"/>
      <c r="E224" s="85"/>
      <c r="F224" s="69"/>
      <c r="G224" s="69"/>
      <c r="H224" s="69"/>
      <c r="I224" s="69"/>
      <c r="J224" s="156" t="s">
        <v>158</v>
      </c>
      <c r="K224" s="150" t="s">
        <v>1449</v>
      </c>
      <c r="L224" s="68" t="s">
        <v>931</v>
      </c>
    </row>
    <row r="225" spans="1:12" ht="27" customHeight="1" x14ac:dyDescent="0.35">
      <c r="A225" s="68"/>
      <c r="B225" s="77"/>
      <c r="C225" s="89" t="s">
        <v>1446</v>
      </c>
      <c r="D225" s="77"/>
      <c r="E225" s="85"/>
      <c r="F225" s="85"/>
      <c r="G225" s="85"/>
      <c r="H225" s="85"/>
      <c r="I225" s="85"/>
      <c r="J225" s="156" t="s">
        <v>160</v>
      </c>
      <c r="K225" s="161" t="s">
        <v>1450</v>
      </c>
      <c r="L225" s="68"/>
    </row>
    <row r="226" spans="1:12" ht="27" customHeight="1" x14ac:dyDescent="0.35">
      <c r="A226" s="68"/>
      <c r="B226" s="77"/>
      <c r="C226" s="89" t="s">
        <v>1447</v>
      </c>
      <c r="D226" s="77"/>
      <c r="E226" s="85"/>
      <c r="F226" s="85"/>
      <c r="G226" s="85"/>
      <c r="H226" s="85"/>
      <c r="I226" s="85"/>
      <c r="J226" s="156"/>
      <c r="K226" s="161" t="s">
        <v>979</v>
      </c>
      <c r="L226" s="68"/>
    </row>
    <row r="227" spans="1:12" ht="27" customHeight="1" x14ac:dyDescent="0.35">
      <c r="A227" s="68"/>
      <c r="B227" s="69"/>
      <c r="C227" s="69"/>
      <c r="D227" s="78"/>
      <c r="E227" s="85"/>
      <c r="F227" s="85"/>
      <c r="G227" s="85"/>
      <c r="H227" s="84"/>
      <c r="I227" s="85"/>
      <c r="J227" s="309"/>
      <c r="K227" s="150"/>
      <c r="L227" s="68"/>
    </row>
    <row r="228" spans="1:12" ht="27" customHeight="1" x14ac:dyDescent="0.35">
      <c r="A228" s="68"/>
      <c r="B228" s="69"/>
      <c r="C228" s="69"/>
      <c r="D228" s="78"/>
      <c r="E228" s="85"/>
      <c r="F228" s="69"/>
      <c r="G228" s="69"/>
      <c r="H228" s="69"/>
      <c r="I228" s="69"/>
      <c r="J228" s="156"/>
      <c r="K228" s="150"/>
      <c r="L228" s="68"/>
    </row>
    <row r="229" spans="1:12" ht="27" customHeight="1" x14ac:dyDescent="0.35">
      <c r="A229" s="68"/>
      <c r="B229" s="77"/>
      <c r="C229" s="89"/>
      <c r="D229" s="77"/>
      <c r="E229" s="85"/>
      <c r="F229" s="85"/>
      <c r="G229" s="85"/>
      <c r="H229" s="85"/>
      <c r="I229" s="85"/>
      <c r="J229" s="156"/>
      <c r="K229" s="161"/>
      <c r="L229" s="68"/>
    </row>
    <row r="230" spans="1:12" ht="27" customHeight="1" x14ac:dyDescent="0.35">
      <c r="A230" s="68"/>
      <c r="B230" s="77"/>
      <c r="C230" s="89"/>
      <c r="D230" s="77"/>
      <c r="E230" s="85"/>
      <c r="F230" s="85"/>
      <c r="G230" s="85"/>
      <c r="H230" s="85"/>
      <c r="I230" s="85"/>
      <c r="J230" s="156"/>
      <c r="K230" s="161"/>
      <c r="L230" s="68"/>
    </row>
    <row r="231" spans="1:12" ht="27" customHeight="1" x14ac:dyDescent="0.35">
      <c r="A231" s="47"/>
      <c r="B231" s="44"/>
      <c r="C231" s="44"/>
      <c r="D231" s="47"/>
      <c r="E231" s="47"/>
      <c r="F231" s="47"/>
      <c r="G231" s="47"/>
      <c r="H231" s="47"/>
      <c r="I231" s="47"/>
      <c r="J231" s="47"/>
      <c r="K231" s="44"/>
      <c r="L231" s="44"/>
    </row>
    <row r="232" spans="1:12" ht="27" customHeight="1" x14ac:dyDescent="0.35">
      <c r="A232" s="56"/>
      <c r="B232" s="57"/>
      <c r="C232" s="57"/>
      <c r="D232" s="58" t="s">
        <v>27</v>
      </c>
      <c r="E232" s="58">
        <v>55</v>
      </c>
      <c r="F232" s="59"/>
      <c r="G232" s="59"/>
      <c r="H232" s="59"/>
      <c r="I232" s="59"/>
      <c r="J232" s="59"/>
      <c r="K232" s="166"/>
      <c r="L232" s="108" t="s">
        <v>79</v>
      </c>
    </row>
    <row r="233" spans="1:12" ht="27" customHeight="1" x14ac:dyDescent="0.4">
      <c r="A233" s="445" t="s">
        <v>4</v>
      </c>
      <c r="B233" s="445"/>
      <c r="C233" s="445"/>
      <c r="D233" s="445"/>
      <c r="E233" s="445"/>
      <c r="F233" s="445"/>
      <c r="G233" s="445"/>
      <c r="H233" s="445"/>
      <c r="I233" s="445"/>
      <c r="J233" s="445"/>
      <c r="K233" s="445"/>
      <c r="L233" s="445"/>
    </row>
    <row r="234" spans="1:12" ht="27" customHeight="1" x14ac:dyDescent="0.4">
      <c r="A234" s="445" t="s">
        <v>895</v>
      </c>
      <c r="B234" s="445"/>
      <c r="C234" s="445"/>
      <c r="D234" s="445"/>
      <c r="E234" s="445"/>
      <c r="F234" s="445"/>
      <c r="G234" s="445"/>
      <c r="H234" s="445"/>
      <c r="I234" s="445"/>
      <c r="J234" s="445"/>
      <c r="K234" s="445"/>
      <c r="L234" s="445"/>
    </row>
    <row r="235" spans="1:12" ht="27" customHeight="1" x14ac:dyDescent="0.4">
      <c r="A235" s="445" t="s">
        <v>911</v>
      </c>
      <c r="B235" s="445"/>
      <c r="C235" s="445"/>
      <c r="D235" s="445"/>
      <c r="E235" s="445"/>
      <c r="F235" s="445"/>
      <c r="G235" s="445"/>
      <c r="H235" s="445"/>
      <c r="I235" s="445"/>
      <c r="J235" s="445"/>
      <c r="K235" s="445"/>
      <c r="L235" s="445"/>
    </row>
    <row r="236" spans="1:12" ht="27" customHeight="1" x14ac:dyDescent="0.4">
      <c r="A236" s="96" t="s">
        <v>841</v>
      </c>
      <c r="B236" s="96"/>
      <c r="C236" s="96"/>
      <c r="D236" s="96"/>
      <c r="E236" s="379"/>
      <c r="F236" s="379"/>
      <c r="G236" s="379"/>
      <c r="H236" s="379"/>
      <c r="I236" s="379"/>
      <c r="J236" s="379"/>
      <c r="K236" s="379"/>
      <c r="L236" s="98"/>
    </row>
    <row r="237" spans="1:12" ht="27" customHeight="1" x14ac:dyDescent="0.4">
      <c r="A237" s="96" t="s">
        <v>842</v>
      </c>
      <c r="B237" s="96"/>
      <c r="C237" s="379"/>
      <c r="D237" s="379"/>
      <c r="E237" s="379"/>
      <c r="F237" s="379"/>
      <c r="G237" s="379"/>
      <c r="H237" s="379"/>
      <c r="I237" s="379"/>
      <c r="J237" s="379"/>
      <c r="K237" s="379"/>
      <c r="L237" s="98"/>
    </row>
    <row r="238" spans="1:12" ht="27" customHeight="1" x14ac:dyDescent="0.4">
      <c r="A238" s="380"/>
      <c r="B238" s="437" t="s">
        <v>84</v>
      </c>
      <c r="C238" s="437"/>
      <c r="D238" s="437"/>
      <c r="E238" s="437"/>
      <c r="F238" s="437"/>
      <c r="G238" s="437"/>
      <c r="H238" s="437"/>
      <c r="I238" s="437"/>
      <c r="J238" s="437"/>
      <c r="K238" s="437"/>
      <c r="L238" s="437"/>
    </row>
    <row r="239" spans="1:12" ht="27" customHeight="1" x14ac:dyDescent="0.4">
      <c r="A239" s="438" t="s">
        <v>787</v>
      </c>
      <c r="B239" s="438"/>
      <c r="C239" s="438"/>
      <c r="D239" s="438"/>
      <c r="E239" s="438"/>
      <c r="F239" s="438"/>
      <c r="G239" s="438"/>
      <c r="H239" s="438"/>
      <c r="I239" s="438"/>
      <c r="J239" s="438"/>
      <c r="K239" s="438"/>
      <c r="L239" s="438"/>
    </row>
    <row r="240" spans="1:12" ht="27" customHeight="1" x14ac:dyDescent="0.35">
      <c r="A240" s="377"/>
      <c r="B240" s="63"/>
      <c r="C240" s="64"/>
      <c r="D240" s="68" t="s">
        <v>7</v>
      </c>
      <c r="E240" s="439" t="s">
        <v>15</v>
      </c>
      <c r="F240" s="440"/>
      <c r="G240" s="440"/>
      <c r="H240" s="440"/>
      <c r="I240" s="441"/>
      <c r="J240" s="378" t="s">
        <v>42</v>
      </c>
      <c r="K240" s="66"/>
      <c r="L240" s="90" t="s">
        <v>34</v>
      </c>
    </row>
    <row r="241" spans="1:12" ht="27" customHeight="1" x14ac:dyDescent="0.35">
      <c r="A241" s="67" t="s">
        <v>5</v>
      </c>
      <c r="B241" s="68" t="s">
        <v>3</v>
      </c>
      <c r="C241" s="67" t="s">
        <v>6</v>
      </c>
      <c r="D241" s="68" t="s">
        <v>8</v>
      </c>
      <c r="E241" s="377">
        <v>2561</v>
      </c>
      <c r="F241" s="66">
        <v>2562</v>
      </c>
      <c r="G241" s="66">
        <v>2563</v>
      </c>
      <c r="H241" s="66">
        <v>2564</v>
      </c>
      <c r="I241" s="66">
        <v>2565</v>
      </c>
      <c r="J241" s="68" t="s">
        <v>43</v>
      </c>
      <c r="K241" s="68" t="s">
        <v>45</v>
      </c>
      <c r="L241" s="83" t="s">
        <v>72</v>
      </c>
    </row>
    <row r="242" spans="1:12" ht="27" customHeight="1" x14ac:dyDescent="0.35">
      <c r="A242" s="70"/>
      <c r="B242" s="71"/>
      <c r="C242" s="72"/>
      <c r="D242" s="73"/>
      <c r="E242" s="70" t="s">
        <v>2</v>
      </c>
      <c r="F242" s="73" t="s">
        <v>2</v>
      </c>
      <c r="G242" s="73" t="s">
        <v>2</v>
      </c>
      <c r="H242" s="73" t="s">
        <v>2</v>
      </c>
      <c r="I242" s="73" t="s">
        <v>2</v>
      </c>
      <c r="J242" s="73"/>
      <c r="K242" s="73"/>
      <c r="L242" s="91" t="s">
        <v>71</v>
      </c>
    </row>
    <row r="243" spans="1:12" ht="27" customHeight="1" x14ac:dyDescent="0.35">
      <c r="A243" s="90">
        <v>12</v>
      </c>
      <c r="B243" s="121" t="s">
        <v>1451</v>
      </c>
      <c r="C243" s="121" t="s">
        <v>1453</v>
      </c>
      <c r="D243" s="122" t="s">
        <v>1456</v>
      </c>
      <c r="E243" s="127" t="s">
        <v>1457</v>
      </c>
      <c r="F243" s="127" t="s">
        <v>1457</v>
      </c>
      <c r="G243" s="127" t="s">
        <v>1457</v>
      </c>
      <c r="H243" s="132">
        <v>20000</v>
      </c>
      <c r="I243" s="127" t="s">
        <v>1457</v>
      </c>
      <c r="J243" s="162" t="s">
        <v>159</v>
      </c>
      <c r="K243" s="165" t="s">
        <v>1458</v>
      </c>
      <c r="L243" s="66" t="s">
        <v>9</v>
      </c>
    </row>
    <row r="244" spans="1:12" ht="27" customHeight="1" x14ac:dyDescent="0.35">
      <c r="A244" s="83"/>
      <c r="B244" s="69" t="s">
        <v>1452</v>
      </c>
      <c r="C244" s="69" t="s">
        <v>1454</v>
      </c>
      <c r="D244" s="78"/>
      <c r="E244" s="85"/>
      <c r="F244" s="69"/>
      <c r="G244" s="69"/>
      <c r="H244" s="69"/>
      <c r="I244" s="69"/>
      <c r="J244" s="156" t="s">
        <v>158</v>
      </c>
      <c r="K244" s="150" t="s">
        <v>1459</v>
      </c>
      <c r="L244" s="68" t="s">
        <v>931</v>
      </c>
    </row>
    <row r="245" spans="1:12" ht="27" customHeight="1" x14ac:dyDescent="0.35">
      <c r="A245" s="68"/>
      <c r="B245" s="77"/>
      <c r="C245" s="89" t="s">
        <v>1455</v>
      </c>
      <c r="D245" s="77"/>
      <c r="E245" s="85"/>
      <c r="F245" s="85"/>
      <c r="G245" s="85"/>
      <c r="H245" s="85"/>
      <c r="I245" s="85"/>
      <c r="J245" s="156" t="s">
        <v>160</v>
      </c>
      <c r="K245" s="161" t="s">
        <v>1460</v>
      </c>
      <c r="L245" s="68"/>
    </row>
    <row r="246" spans="1:12" ht="27" customHeight="1" x14ac:dyDescent="0.35">
      <c r="A246" s="68"/>
      <c r="B246" s="77"/>
      <c r="C246" s="89"/>
      <c r="D246" s="77"/>
      <c r="E246" s="85"/>
      <c r="F246" s="85"/>
      <c r="G246" s="85"/>
      <c r="H246" s="85"/>
      <c r="I246" s="85"/>
      <c r="J246" s="156"/>
      <c r="K246" s="161" t="s">
        <v>1461</v>
      </c>
      <c r="L246" s="68"/>
    </row>
    <row r="247" spans="1:12" ht="27" customHeight="1" x14ac:dyDescent="0.35">
      <c r="A247" s="66">
        <v>13</v>
      </c>
      <c r="B247" s="121" t="s">
        <v>1462</v>
      </c>
      <c r="C247" s="121" t="s">
        <v>1464</v>
      </c>
      <c r="D247" s="122" t="s">
        <v>1674</v>
      </c>
      <c r="E247" s="127" t="s">
        <v>1457</v>
      </c>
      <c r="F247" s="127" t="s">
        <v>1457</v>
      </c>
      <c r="G247" s="132">
        <v>5000</v>
      </c>
      <c r="H247" s="132">
        <v>5000</v>
      </c>
      <c r="I247" s="132">
        <v>5000</v>
      </c>
      <c r="J247" s="152" t="s">
        <v>1472</v>
      </c>
      <c r="K247" s="165" t="s">
        <v>1474</v>
      </c>
      <c r="L247" s="66" t="s">
        <v>9</v>
      </c>
    </row>
    <row r="248" spans="1:12" ht="27" customHeight="1" x14ac:dyDescent="0.35">
      <c r="A248" s="68"/>
      <c r="B248" s="69" t="s">
        <v>1463</v>
      </c>
      <c r="C248" s="69" t="s">
        <v>1465</v>
      </c>
      <c r="D248" s="78" t="s">
        <v>1467</v>
      </c>
      <c r="E248" s="85"/>
      <c r="F248" s="69"/>
      <c r="G248" s="69"/>
      <c r="H248" s="69"/>
      <c r="I248" s="69"/>
      <c r="J248" s="169" t="s">
        <v>1473</v>
      </c>
      <c r="K248" s="150" t="s">
        <v>1475</v>
      </c>
      <c r="L248" s="68" t="s">
        <v>931</v>
      </c>
    </row>
    <row r="249" spans="1:12" ht="27" customHeight="1" x14ac:dyDescent="0.35">
      <c r="A249" s="68"/>
      <c r="B249" s="77"/>
      <c r="C249" s="89" t="s">
        <v>1466</v>
      </c>
      <c r="D249" s="77" t="s">
        <v>1468</v>
      </c>
      <c r="E249" s="85"/>
      <c r="F249" s="85"/>
      <c r="G249" s="85"/>
      <c r="H249" s="85"/>
      <c r="I249" s="85"/>
      <c r="J249" s="169"/>
      <c r="K249" s="161" t="s">
        <v>1476</v>
      </c>
      <c r="L249" s="68"/>
    </row>
    <row r="250" spans="1:12" ht="27" customHeight="1" x14ac:dyDescent="0.35">
      <c r="A250" s="400"/>
      <c r="B250" s="401"/>
      <c r="C250" s="71"/>
      <c r="D250" s="116"/>
      <c r="E250" s="128"/>
      <c r="F250" s="128"/>
      <c r="G250" s="128"/>
      <c r="H250" s="128"/>
      <c r="I250" s="128"/>
      <c r="J250" s="170"/>
      <c r="K250" s="164" t="s">
        <v>1477</v>
      </c>
      <c r="L250" s="73"/>
    </row>
    <row r="251" spans="1:12" ht="27" customHeight="1" x14ac:dyDescent="0.35">
      <c r="A251" s="90">
        <v>14</v>
      </c>
      <c r="B251" s="121" t="s">
        <v>1462</v>
      </c>
      <c r="C251" s="121" t="s">
        <v>1464</v>
      </c>
      <c r="D251" s="122" t="s">
        <v>1674</v>
      </c>
      <c r="E251" s="127" t="s">
        <v>1457</v>
      </c>
      <c r="F251" s="127" t="s">
        <v>1457</v>
      </c>
      <c r="G251" s="132">
        <v>5000</v>
      </c>
      <c r="H251" s="132">
        <v>5000</v>
      </c>
      <c r="I251" s="132">
        <v>5000</v>
      </c>
      <c r="J251" s="152" t="s">
        <v>349</v>
      </c>
      <c r="K251" s="165" t="s">
        <v>1474</v>
      </c>
      <c r="L251" s="66" t="s">
        <v>9</v>
      </c>
    </row>
    <row r="252" spans="1:12" ht="27" customHeight="1" x14ac:dyDescent="0.35">
      <c r="A252" s="83"/>
      <c r="B252" s="69" t="s">
        <v>1469</v>
      </c>
      <c r="C252" s="69" t="s">
        <v>1465</v>
      </c>
      <c r="D252" s="78" t="s">
        <v>1471</v>
      </c>
      <c r="E252" s="85"/>
      <c r="F252" s="69"/>
      <c r="G252" s="69"/>
      <c r="H252" s="69"/>
      <c r="I252" s="69"/>
      <c r="J252" s="169" t="s">
        <v>350</v>
      </c>
      <c r="K252" s="150" t="s">
        <v>1475</v>
      </c>
      <c r="L252" s="68" t="s">
        <v>931</v>
      </c>
    </row>
    <row r="253" spans="1:12" ht="27" customHeight="1" x14ac:dyDescent="0.35">
      <c r="A253" s="68"/>
      <c r="B253" s="77"/>
      <c r="C253" s="89" t="s">
        <v>1470</v>
      </c>
      <c r="D253" s="77"/>
      <c r="E253" s="85"/>
      <c r="F253" s="85"/>
      <c r="G253" s="85"/>
      <c r="H253" s="85"/>
      <c r="I253" s="85"/>
      <c r="J253" s="169"/>
      <c r="K253" s="161" t="s">
        <v>1476</v>
      </c>
      <c r="L253" s="68"/>
    </row>
    <row r="254" spans="1:12" ht="27" customHeight="1" x14ac:dyDescent="0.35">
      <c r="A254" s="73"/>
      <c r="B254" s="116"/>
      <c r="C254" s="71"/>
      <c r="D254" s="116"/>
      <c r="E254" s="128"/>
      <c r="F254" s="128"/>
      <c r="G254" s="128"/>
      <c r="H254" s="128"/>
      <c r="I254" s="128"/>
      <c r="J254" s="170"/>
      <c r="K254" s="164" t="s">
        <v>1478</v>
      </c>
      <c r="L254" s="73"/>
    </row>
    <row r="255" spans="1:12" ht="27" customHeight="1" x14ac:dyDescent="0.35">
      <c r="A255" s="66">
        <v>15</v>
      </c>
      <c r="B255" s="74" t="s">
        <v>1675</v>
      </c>
      <c r="C255" s="63" t="s">
        <v>1479</v>
      </c>
      <c r="D255" s="78" t="s">
        <v>1481</v>
      </c>
      <c r="E255" s="127" t="s">
        <v>1457</v>
      </c>
      <c r="F255" s="127" t="s">
        <v>1457</v>
      </c>
      <c r="G255" s="129">
        <v>5000</v>
      </c>
      <c r="H255" s="129">
        <v>5000</v>
      </c>
      <c r="I255" s="129">
        <v>5000</v>
      </c>
      <c r="J255" s="162" t="s">
        <v>1482</v>
      </c>
      <c r="K255" s="167" t="s">
        <v>1484</v>
      </c>
      <c r="L255" s="66" t="s">
        <v>9</v>
      </c>
    </row>
    <row r="256" spans="1:12" ht="27" customHeight="1" x14ac:dyDescent="0.35">
      <c r="A256" s="68"/>
      <c r="B256" s="77" t="s">
        <v>12</v>
      </c>
      <c r="C256" s="89" t="s">
        <v>1480</v>
      </c>
      <c r="D256" s="78"/>
      <c r="E256" s="88"/>
      <c r="F256" s="163"/>
      <c r="G256" s="163"/>
      <c r="H256" s="163"/>
      <c r="I256" s="163"/>
      <c r="J256" s="156" t="s">
        <v>1483</v>
      </c>
      <c r="K256" s="161" t="s">
        <v>1485</v>
      </c>
      <c r="L256" s="68" t="s">
        <v>931</v>
      </c>
    </row>
    <row r="257" spans="1:12" ht="27" customHeight="1" x14ac:dyDescent="0.35">
      <c r="A257" s="73"/>
      <c r="B257" s="116"/>
      <c r="C257" s="71"/>
      <c r="D257" s="115"/>
      <c r="E257" s="125"/>
      <c r="F257" s="125"/>
      <c r="G257" s="125"/>
      <c r="H257" s="125"/>
      <c r="I257" s="125"/>
      <c r="J257" s="157"/>
      <c r="K257" s="164" t="s">
        <v>1486</v>
      </c>
      <c r="L257" s="73"/>
    </row>
    <row r="258" spans="1:12" ht="27" customHeight="1" x14ac:dyDescent="0.35">
      <c r="A258" s="68">
        <v>16</v>
      </c>
      <c r="B258" s="121" t="s">
        <v>1574</v>
      </c>
      <c r="C258" s="121" t="s">
        <v>1576</v>
      </c>
      <c r="D258" s="122" t="s">
        <v>1578</v>
      </c>
      <c r="E258" s="127" t="s">
        <v>1457</v>
      </c>
      <c r="F258" s="127" t="s">
        <v>1457</v>
      </c>
      <c r="G258" s="132">
        <v>10000</v>
      </c>
      <c r="H258" s="132">
        <v>10000</v>
      </c>
      <c r="I258" s="132">
        <v>10000</v>
      </c>
      <c r="J258" s="152" t="s">
        <v>1579</v>
      </c>
      <c r="K258" s="165" t="s">
        <v>1581</v>
      </c>
      <c r="L258" s="66" t="s">
        <v>9</v>
      </c>
    </row>
    <row r="259" spans="1:12" ht="27" customHeight="1" x14ac:dyDescent="0.35">
      <c r="A259" s="68"/>
      <c r="B259" s="69" t="s">
        <v>1575</v>
      </c>
      <c r="C259" s="69" t="s">
        <v>1577</v>
      </c>
      <c r="D259" s="78" t="s">
        <v>467</v>
      </c>
      <c r="E259" s="85"/>
      <c r="F259" s="69"/>
      <c r="G259" s="69"/>
      <c r="H259" s="69"/>
      <c r="I259" s="69"/>
      <c r="J259" s="169" t="s">
        <v>1580</v>
      </c>
      <c r="K259" s="150" t="s">
        <v>1582</v>
      </c>
      <c r="L259" s="68" t="s">
        <v>925</v>
      </c>
    </row>
    <row r="260" spans="1:12" ht="27" customHeight="1" x14ac:dyDescent="0.35">
      <c r="A260" s="68"/>
      <c r="B260" s="77"/>
      <c r="C260" s="89" t="s">
        <v>33</v>
      </c>
      <c r="D260" s="77"/>
      <c r="E260" s="85"/>
      <c r="F260" s="85"/>
      <c r="G260" s="85"/>
      <c r="H260" s="85"/>
      <c r="I260" s="85"/>
      <c r="J260" s="169"/>
      <c r="K260" s="161"/>
      <c r="L260" s="68"/>
    </row>
    <row r="261" spans="1:12" ht="27" customHeight="1" x14ac:dyDescent="0.35">
      <c r="A261" s="66">
        <v>17</v>
      </c>
      <c r="B261" s="74" t="s">
        <v>1660</v>
      </c>
      <c r="C261" s="63" t="s">
        <v>1661</v>
      </c>
      <c r="D261" s="122" t="s">
        <v>1456</v>
      </c>
      <c r="E261" s="129" t="s">
        <v>824</v>
      </c>
      <c r="F261" s="129" t="s">
        <v>824</v>
      </c>
      <c r="G261" s="129">
        <v>30000</v>
      </c>
      <c r="H261" s="129">
        <v>30000</v>
      </c>
      <c r="I261" s="129">
        <v>30000</v>
      </c>
      <c r="J261" s="171" t="s">
        <v>1663</v>
      </c>
      <c r="K261" s="149" t="s">
        <v>1664</v>
      </c>
      <c r="L261" s="66" t="s">
        <v>9</v>
      </c>
    </row>
    <row r="262" spans="1:12" ht="27" customHeight="1" x14ac:dyDescent="0.35">
      <c r="A262" s="68"/>
      <c r="B262" s="77"/>
      <c r="C262" s="89" t="s">
        <v>1662</v>
      </c>
      <c r="D262" s="77"/>
      <c r="E262" s="88"/>
      <c r="F262" s="88"/>
      <c r="G262" s="88"/>
      <c r="H262" s="88"/>
      <c r="I262" s="88"/>
      <c r="J262" s="169" t="s">
        <v>1142</v>
      </c>
      <c r="K262" s="161" t="s">
        <v>1665</v>
      </c>
      <c r="L262" s="68" t="s">
        <v>931</v>
      </c>
    </row>
    <row r="263" spans="1:12" ht="27" customHeight="1" x14ac:dyDescent="0.35">
      <c r="A263" s="68"/>
      <c r="B263" s="77"/>
      <c r="C263" s="89" t="s">
        <v>10</v>
      </c>
      <c r="D263" s="77"/>
      <c r="E263" s="88"/>
      <c r="F263" s="68"/>
      <c r="G263" s="68"/>
      <c r="H263" s="68"/>
      <c r="I263" s="68"/>
      <c r="J263" s="169"/>
      <c r="K263" s="161" t="s">
        <v>1676</v>
      </c>
      <c r="L263" s="68"/>
    </row>
    <row r="264" spans="1:12" ht="27" customHeight="1" x14ac:dyDescent="0.35">
      <c r="A264" s="47"/>
      <c r="B264" s="44"/>
      <c r="C264" s="44"/>
      <c r="D264" s="47"/>
      <c r="E264" s="47"/>
      <c r="F264" s="47"/>
      <c r="G264" s="47"/>
      <c r="H264" s="47"/>
      <c r="I264" s="47"/>
      <c r="J264" s="47"/>
      <c r="K264" s="44"/>
      <c r="L264" s="44"/>
    </row>
  </sheetData>
  <mergeCells count="48">
    <mergeCell ref="A135:L135"/>
    <mergeCell ref="A140:L140"/>
    <mergeCell ref="B139:L139"/>
    <mergeCell ref="A136:L136"/>
    <mergeCell ref="A68:L68"/>
    <mergeCell ref="A69:L69"/>
    <mergeCell ref="A70:L70"/>
    <mergeCell ref="B73:L73"/>
    <mergeCell ref="A74:L74"/>
    <mergeCell ref="A107:L107"/>
    <mergeCell ref="E108:I108"/>
    <mergeCell ref="E75:I75"/>
    <mergeCell ref="A101:L101"/>
    <mergeCell ref="A102:L102"/>
    <mergeCell ref="A103:L103"/>
    <mergeCell ref="B106:L106"/>
    <mergeCell ref="A200:L200"/>
    <mergeCell ref="A201:L201"/>
    <mergeCell ref="A202:L202"/>
    <mergeCell ref="E42:I42"/>
    <mergeCell ref="A2:L2"/>
    <mergeCell ref="A3:L3"/>
    <mergeCell ref="A4:L4"/>
    <mergeCell ref="B7:L7"/>
    <mergeCell ref="A8:L8"/>
    <mergeCell ref="E9:I9"/>
    <mergeCell ref="A35:L35"/>
    <mergeCell ref="A36:L36"/>
    <mergeCell ref="A37:L37"/>
    <mergeCell ref="B40:L40"/>
    <mergeCell ref="A41:L41"/>
    <mergeCell ref="A134:L134"/>
    <mergeCell ref="B205:L205"/>
    <mergeCell ref="A206:L206"/>
    <mergeCell ref="E207:I207"/>
    <mergeCell ref="E141:I141"/>
    <mergeCell ref="E240:I240"/>
    <mergeCell ref="A167:L167"/>
    <mergeCell ref="A168:L168"/>
    <mergeCell ref="A169:L169"/>
    <mergeCell ref="B172:L172"/>
    <mergeCell ref="A173:L173"/>
    <mergeCell ref="E174:I174"/>
    <mergeCell ref="A239:L239"/>
    <mergeCell ref="A233:L233"/>
    <mergeCell ref="A234:L234"/>
    <mergeCell ref="A235:L235"/>
    <mergeCell ref="B238:L238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32"/>
  <sheetViews>
    <sheetView view="pageBreakPreview" topLeftCell="A335" zoomScale="70" zoomScaleNormal="100" zoomScaleSheetLayoutView="70" workbookViewId="0">
      <selection activeCell="K328" sqref="K328:K330"/>
    </sheetView>
  </sheetViews>
  <sheetFormatPr defaultColWidth="9.140625" defaultRowHeight="27" customHeight="1" x14ac:dyDescent="0.35"/>
  <cols>
    <col min="1" max="1" width="5.42578125" style="55" customWidth="1"/>
    <col min="2" max="2" width="43.85546875" style="38" customWidth="1"/>
    <col min="3" max="3" width="36.5703125" style="38" customWidth="1"/>
    <col min="4" max="4" width="32" style="55" customWidth="1"/>
    <col min="5" max="7" width="16.7109375" style="55" customWidth="1"/>
    <col min="8" max="8" width="15.28515625" style="55" customWidth="1"/>
    <col min="9" max="9" width="15.28515625" style="306" customWidth="1"/>
    <col min="10" max="10" width="25.85546875" style="55" customWidth="1"/>
    <col min="11" max="11" width="23.28515625" style="38" customWidth="1"/>
    <col min="12" max="12" width="14" style="38" customWidth="1"/>
    <col min="13" max="16384" width="9.140625" style="38"/>
  </cols>
  <sheetData>
    <row r="1" spans="1:12" ht="27" customHeight="1" x14ac:dyDescent="0.35">
      <c r="A1" s="305"/>
      <c r="B1" s="101"/>
      <c r="C1" s="101"/>
      <c r="D1" s="102" t="s">
        <v>27</v>
      </c>
      <c r="E1" s="102">
        <v>56</v>
      </c>
      <c r="F1" s="103"/>
      <c r="G1" s="103"/>
      <c r="H1" s="103"/>
      <c r="I1" s="103"/>
      <c r="J1" s="103"/>
      <c r="K1" s="104"/>
      <c r="L1" s="105" t="s">
        <v>79</v>
      </c>
    </row>
    <row r="2" spans="1:12" ht="27" customHeight="1" x14ac:dyDescent="0.4">
      <c r="A2" s="445" t="s">
        <v>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27" customHeight="1" x14ac:dyDescent="0.4">
      <c r="A4" s="445" t="s">
        <v>911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27" customHeight="1" x14ac:dyDescent="0.4">
      <c r="A5" s="96" t="s">
        <v>843</v>
      </c>
      <c r="B5" s="96"/>
      <c r="C5" s="96"/>
      <c r="D5" s="96"/>
      <c r="E5" s="303"/>
      <c r="F5" s="303"/>
      <c r="G5" s="303"/>
      <c r="H5" s="303"/>
      <c r="I5" s="303"/>
      <c r="J5" s="303"/>
      <c r="K5" s="303"/>
      <c r="L5" s="98"/>
    </row>
    <row r="6" spans="1:12" ht="27" customHeight="1" x14ac:dyDescent="0.4">
      <c r="A6" s="96" t="s">
        <v>844</v>
      </c>
      <c r="B6" s="96"/>
      <c r="C6" s="303"/>
      <c r="D6" s="303"/>
      <c r="E6" s="303"/>
      <c r="F6" s="303"/>
      <c r="G6" s="303" t="s">
        <v>27</v>
      </c>
      <c r="H6" s="303"/>
      <c r="I6" s="303"/>
      <c r="J6" s="303"/>
      <c r="K6" s="303"/>
      <c r="L6" s="98"/>
    </row>
    <row r="7" spans="1:12" ht="27" customHeight="1" x14ac:dyDescent="0.4">
      <c r="A7" s="304"/>
      <c r="B7" s="437" t="s">
        <v>85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27" customHeight="1" x14ac:dyDescent="0.4">
      <c r="A8" s="438" t="s">
        <v>788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</row>
    <row r="9" spans="1:12" ht="27" customHeight="1" x14ac:dyDescent="0.35">
      <c r="A9" s="301"/>
      <c r="B9" s="63"/>
      <c r="C9" s="64"/>
      <c r="D9" s="68" t="s">
        <v>7</v>
      </c>
      <c r="E9" s="442" t="s">
        <v>15</v>
      </c>
      <c r="F9" s="443"/>
      <c r="G9" s="443"/>
      <c r="H9" s="443"/>
      <c r="I9" s="444"/>
      <c r="J9" s="302" t="s">
        <v>42</v>
      </c>
      <c r="K9" s="66"/>
      <c r="L9" s="90" t="s">
        <v>34</v>
      </c>
    </row>
    <row r="10" spans="1:12" ht="27" customHeight="1" x14ac:dyDescent="0.35">
      <c r="A10" s="67" t="s">
        <v>5</v>
      </c>
      <c r="B10" s="68" t="s">
        <v>3</v>
      </c>
      <c r="C10" s="67" t="s">
        <v>6</v>
      </c>
      <c r="D10" s="68" t="s">
        <v>8</v>
      </c>
      <c r="E10" s="301">
        <v>2561</v>
      </c>
      <c r="F10" s="66">
        <v>2562</v>
      </c>
      <c r="G10" s="66">
        <v>2563</v>
      </c>
      <c r="H10" s="66">
        <v>2564</v>
      </c>
      <c r="I10" s="66">
        <v>2565</v>
      </c>
      <c r="J10" s="68" t="s">
        <v>43</v>
      </c>
      <c r="K10" s="68" t="s">
        <v>45</v>
      </c>
      <c r="L10" s="83" t="s">
        <v>72</v>
      </c>
    </row>
    <row r="11" spans="1:12" ht="27" customHeight="1" x14ac:dyDescent="0.35">
      <c r="A11" s="70"/>
      <c r="B11" s="71"/>
      <c r="C11" s="72"/>
      <c r="D11" s="73"/>
      <c r="E11" s="70" t="s">
        <v>2</v>
      </c>
      <c r="F11" s="73" t="s">
        <v>2</v>
      </c>
      <c r="G11" s="73" t="s">
        <v>2</v>
      </c>
      <c r="H11" s="73" t="s">
        <v>2</v>
      </c>
      <c r="I11" s="73" t="s">
        <v>2</v>
      </c>
      <c r="J11" s="73"/>
      <c r="K11" s="73"/>
      <c r="L11" s="91" t="s">
        <v>71</v>
      </c>
    </row>
    <row r="12" spans="1:12" ht="27" customHeight="1" x14ac:dyDescent="0.35">
      <c r="A12" s="67">
        <v>1</v>
      </c>
      <c r="B12" s="74" t="s">
        <v>932</v>
      </c>
      <c r="C12" s="63" t="s">
        <v>636</v>
      </c>
      <c r="D12" s="74" t="s">
        <v>638</v>
      </c>
      <c r="E12" s="75" t="s">
        <v>824</v>
      </c>
      <c r="F12" s="75" t="s">
        <v>824</v>
      </c>
      <c r="G12" s="75">
        <v>80000</v>
      </c>
      <c r="H12" s="75">
        <v>80000</v>
      </c>
      <c r="I12" s="75">
        <v>80000</v>
      </c>
      <c r="J12" s="149" t="s">
        <v>640</v>
      </c>
      <c r="K12" s="149" t="s">
        <v>642</v>
      </c>
      <c r="L12" s="66" t="s">
        <v>645</v>
      </c>
    </row>
    <row r="13" spans="1:12" ht="27" customHeight="1" x14ac:dyDescent="0.35">
      <c r="A13" s="67"/>
      <c r="B13" s="77" t="s">
        <v>12</v>
      </c>
      <c r="C13" s="89" t="s">
        <v>637</v>
      </c>
      <c r="D13" s="78"/>
      <c r="E13" s="79"/>
      <c r="F13" s="79"/>
      <c r="G13" s="79"/>
      <c r="H13" s="79"/>
      <c r="I13" s="79"/>
      <c r="J13" s="161" t="s">
        <v>641</v>
      </c>
      <c r="K13" s="161" t="s">
        <v>643</v>
      </c>
      <c r="L13" s="68" t="s">
        <v>646</v>
      </c>
    </row>
    <row r="14" spans="1:12" ht="27" customHeight="1" x14ac:dyDescent="0.35">
      <c r="A14" s="67"/>
      <c r="B14" s="116"/>
      <c r="C14" s="71"/>
      <c r="D14" s="115"/>
      <c r="E14" s="117"/>
      <c r="F14" s="115"/>
      <c r="G14" s="115"/>
      <c r="H14" s="115"/>
      <c r="I14" s="115"/>
      <c r="J14" s="168" t="s">
        <v>639</v>
      </c>
      <c r="K14" s="168" t="s">
        <v>644</v>
      </c>
      <c r="L14" s="73"/>
    </row>
    <row r="15" spans="1:12" ht="27" customHeight="1" x14ac:dyDescent="0.35">
      <c r="A15" s="90">
        <v>2</v>
      </c>
      <c r="B15" s="74" t="s">
        <v>862</v>
      </c>
      <c r="C15" s="63" t="s">
        <v>636</v>
      </c>
      <c r="D15" s="74" t="s">
        <v>638</v>
      </c>
      <c r="E15" s="75">
        <v>80000</v>
      </c>
      <c r="F15" s="75">
        <v>80000</v>
      </c>
      <c r="G15" s="75">
        <v>80000</v>
      </c>
      <c r="H15" s="75">
        <v>80000</v>
      </c>
      <c r="I15" s="75">
        <v>80000</v>
      </c>
      <c r="J15" s="149" t="s">
        <v>640</v>
      </c>
      <c r="K15" s="149" t="s">
        <v>642</v>
      </c>
      <c r="L15" s="66" t="s">
        <v>645</v>
      </c>
    </row>
    <row r="16" spans="1:12" ht="27" customHeight="1" x14ac:dyDescent="0.35">
      <c r="A16" s="83"/>
      <c r="B16" s="77" t="s">
        <v>863</v>
      </c>
      <c r="C16" s="89" t="s">
        <v>637</v>
      </c>
      <c r="D16" s="78"/>
      <c r="E16" s="79"/>
      <c r="F16" s="79"/>
      <c r="G16" s="79"/>
      <c r="H16" s="79"/>
      <c r="I16" s="79"/>
      <c r="J16" s="161" t="s">
        <v>641</v>
      </c>
      <c r="K16" s="161" t="s">
        <v>643</v>
      </c>
      <c r="L16" s="68" t="s">
        <v>646</v>
      </c>
    </row>
    <row r="17" spans="1:12" ht="27" customHeight="1" x14ac:dyDescent="0.35">
      <c r="A17" s="91"/>
      <c r="B17" s="116"/>
      <c r="C17" s="71"/>
      <c r="D17" s="115"/>
      <c r="E17" s="117"/>
      <c r="F17" s="115"/>
      <c r="G17" s="115"/>
      <c r="H17" s="115"/>
      <c r="I17" s="115"/>
      <c r="J17" s="168" t="s">
        <v>639</v>
      </c>
      <c r="K17" s="168" t="s">
        <v>644</v>
      </c>
      <c r="L17" s="73"/>
    </row>
    <row r="18" spans="1:12" ht="27" customHeight="1" x14ac:dyDescent="0.35">
      <c r="A18" s="90">
        <v>3</v>
      </c>
      <c r="B18" s="74" t="s">
        <v>936</v>
      </c>
      <c r="C18" s="63" t="s">
        <v>652</v>
      </c>
      <c r="D18" s="74" t="s">
        <v>937</v>
      </c>
      <c r="E18" s="75">
        <v>50000</v>
      </c>
      <c r="F18" s="75">
        <v>50000</v>
      </c>
      <c r="G18" s="75">
        <v>50000</v>
      </c>
      <c r="H18" s="75">
        <v>50000</v>
      </c>
      <c r="I18" s="75">
        <v>50000</v>
      </c>
      <c r="J18" s="149" t="s">
        <v>640</v>
      </c>
      <c r="K18" s="149" t="s">
        <v>642</v>
      </c>
      <c r="L18" s="66" t="s">
        <v>645</v>
      </c>
    </row>
    <row r="19" spans="1:12" ht="27" customHeight="1" x14ac:dyDescent="0.35">
      <c r="A19" s="83"/>
      <c r="B19" s="77" t="s">
        <v>933</v>
      </c>
      <c r="C19" s="89" t="s">
        <v>935</v>
      </c>
      <c r="D19" s="78" t="s">
        <v>938</v>
      </c>
      <c r="E19" s="79"/>
      <c r="F19" s="79"/>
      <c r="G19" s="79"/>
      <c r="H19" s="79"/>
      <c r="I19" s="79"/>
      <c r="J19" s="161" t="s">
        <v>650</v>
      </c>
      <c r="K19" s="161" t="s">
        <v>643</v>
      </c>
      <c r="L19" s="68" t="s">
        <v>646</v>
      </c>
    </row>
    <row r="20" spans="1:12" ht="27" customHeight="1" x14ac:dyDescent="0.35">
      <c r="A20" s="91"/>
      <c r="B20" s="116" t="s">
        <v>934</v>
      </c>
      <c r="C20" s="71"/>
      <c r="D20" s="115"/>
      <c r="E20" s="117"/>
      <c r="F20" s="115"/>
      <c r="G20" s="115"/>
      <c r="H20" s="115"/>
      <c r="I20" s="115"/>
      <c r="J20" s="168"/>
      <c r="K20" s="168" t="s">
        <v>644</v>
      </c>
      <c r="L20" s="73"/>
    </row>
    <row r="21" spans="1:12" ht="27" customHeight="1" x14ac:dyDescent="0.35">
      <c r="A21" s="90">
        <v>4</v>
      </c>
      <c r="B21" s="74" t="s">
        <v>939</v>
      </c>
      <c r="C21" s="63" t="s">
        <v>940</v>
      </c>
      <c r="D21" s="74" t="s">
        <v>941</v>
      </c>
      <c r="E21" s="75">
        <v>30000</v>
      </c>
      <c r="F21" s="75">
        <v>30000</v>
      </c>
      <c r="G21" s="75">
        <v>30000</v>
      </c>
      <c r="H21" s="75">
        <v>30000</v>
      </c>
      <c r="I21" s="75">
        <v>30000</v>
      </c>
      <c r="J21" s="149" t="s">
        <v>655</v>
      </c>
      <c r="K21" s="149" t="s">
        <v>1678</v>
      </c>
      <c r="L21" s="66" t="s">
        <v>645</v>
      </c>
    </row>
    <row r="22" spans="1:12" ht="27" customHeight="1" x14ac:dyDescent="0.35">
      <c r="A22" s="83"/>
      <c r="B22" s="77" t="s">
        <v>934</v>
      </c>
      <c r="C22" s="89" t="s">
        <v>12</v>
      </c>
      <c r="D22" s="78" t="s">
        <v>942</v>
      </c>
      <c r="E22" s="79"/>
      <c r="F22" s="79"/>
      <c r="G22" s="79"/>
      <c r="H22" s="79"/>
      <c r="I22" s="79"/>
      <c r="J22" s="161" t="s">
        <v>1677</v>
      </c>
      <c r="K22" s="161" t="s">
        <v>1679</v>
      </c>
      <c r="L22" s="68" t="s">
        <v>646</v>
      </c>
    </row>
    <row r="23" spans="1:12" ht="27" customHeight="1" x14ac:dyDescent="0.35">
      <c r="A23" s="91"/>
      <c r="B23" s="116"/>
      <c r="C23" s="71"/>
      <c r="D23" s="115"/>
      <c r="E23" s="117"/>
      <c r="F23" s="115"/>
      <c r="G23" s="115"/>
      <c r="H23" s="115"/>
      <c r="I23" s="115"/>
      <c r="J23" s="168"/>
      <c r="K23" s="168" t="s">
        <v>67</v>
      </c>
      <c r="L23" s="73"/>
    </row>
    <row r="24" spans="1:12" ht="27" customHeight="1" x14ac:dyDescent="0.35">
      <c r="A24" s="90">
        <v>5</v>
      </c>
      <c r="B24" s="74" t="s">
        <v>943</v>
      </c>
      <c r="C24" s="63" t="s">
        <v>728</v>
      </c>
      <c r="D24" s="78" t="s">
        <v>685</v>
      </c>
      <c r="E24" s="75">
        <v>30000</v>
      </c>
      <c r="F24" s="75">
        <v>30000</v>
      </c>
      <c r="G24" s="75">
        <v>30000</v>
      </c>
      <c r="H24" s="75">
        <v>30000</v>
      </c>
      <c r="I24" s="75">
        <v>30000</v>
      </c>
      <c r="J24" s="149" t="s">
        <v>731</v>
      </c>
      <c r="K24" s="149" t="s">
        <v>1680</v>
      </c>
      <c r="L24" s="66" t="s">
        <v>645</v>
      </c>
    </row>
    <row r="25" spans="1:12" s="45" customFormat="1" ht="27" customHeight="1" x14ac:dyDescent="0.35">
      <c r="A25" s="83"/>
      <c r="B25" s="77" t="s">
        <v>944</v>
      </c>
      <c r="C25" s="89" t="s">
        <v>729</v>
      </c>
      <c r="D25" s="78"/>
      <c r="E25" s="79"/>
      <c r="F25" s="79"/>
      <c r="G25" s="79"/>
      <c r="H25" s="79"/>
      <c r="I25" s="79"/>
      <c r="J25" s="161" t="s">
        <v>46</v>
      </c>
      <c r="K25" s="161" t="s">
        <v>1681</v>
      </c>
      <c r="L25" s="68" t="s">
        <v>646</v>
      </c>
    </row>
    <row r="26" spans="1:12" s="45" customFormat="1" ht="27" customHeight="1" x14ac:dyDescent="0.35">
      <c r="A26" s="91"/>
      <c r="B26" s="77"/>
      <c r="C26" s="89"/>
      <c r="D26" s="78"/>
      <c r="E26" s="79"/>
      <c r="F26" s="79"/>
      <c r="G26" s="79"/>
      <c r="H26" s="79"/>
      <c r="I26" s="79"/>
      <c r="J26" s="161"/>
      <c r="K26" s="161"/>
      <c r="L26" s="68"/>
    </row>
    <row r="27" spans="1:12" s="45" customFormat="1" ht="27" customHeight="1" x14ac:dyDescent="0.35">
      <c r="A27" s="90">
        <v>6</v>
      </c>
      <c r="B27" s="74" t="s">
        <v>696</v>
      </c>
      <c r="C27" s="63" t="s">
        <v>636</v>
      </c>
      <c r="D27" s="74" t="s">
        <v>945</v>
      </c>
      <c r="E27" s="75">
        <v>30000</v>
      </c>
      <c r="F27" s="75">
        <v>30000</v>
      </c>
      <c r="G27" s="75">
        <v>30000</v>
      </c>
      <c r="H27" s="75">
        <v>30000</v>
      </c>
      <c r="I27" s="75">
        <v>30000</v>
      </c>
      <c r="J27" s="149" t="s">
        <v>640</v>
      </c>
      <c r="K27" s="149" t="s">
        <v>642</v>
      </c>
      <c r="L27" s="66" t="s">
        <v>645</v>
      </c>
    </row>
    <row r="28" spans="1:12" s="45" customFormat="1" ht="27" customHeight="1" x14ac:dyDescent="0.35">
      <c r="A28" s="83"/>
      <c r="B28" s="77" t="s">
        <v>946</v>
      </c>
      <c r="C28" s="89" t="s">
        <v>637</v>
      </c>
      <c r="D28" s="78" t="s">
        <v>685</v>
      </c>
      <c r="E28" s="79"/>
      <c r="F28" s="79"/>
      <c r="G28" s="79"/>
      <c r="H28" s="79"/>
      <c r="I28" s="79"/>
      <c r="J28" s="161" t="s">
        <v>641</v>
      </c>
      <c r="K28" s="161" t="s">
        <v>643</v>
      </c>
      <c r="L28" s="68" t="s">
        <v>646</v>
      </c>
    </row>
    <row r="29" spans="1:12" s="45" customFormat="1" ht="27" customHeight="1" x14ac:dyDescent="0.35">
      <c r="A29" s="91"/>
      <c r="B29" s="116"/>
      <c r="C29" s="71"/>
      <c r="D29" s="115"/>
      <c r="E29" s="117"/>
      <c r="F29" s="115"/>
      <c r="G29" s="115"/>
      <c r="H29" s="115"/>
      <c r="I29" s="115"/>
      <c r="J29" s="168" t="s">
        <v>639</v>
      </c>
      <c r="K29" s="168" t="s">
        <v>644</v>
      </c>
      <c r="L29" s="73"/>
    </row>
    <row r="30" spans="1:12" s="45" customFormat="1" ht="27" customHeight="1" x14ac:dyDescent="0.35">
      <c r="A30" s="90">
        <v>7</v>
      </c>
      <c r="B30" s="74" t="s">
        <v>947</v>
      </c>
      <c r="C30" s="63" t="s">
        <v>948</v>
      </c>
      <c r="D30" s="74" t="s">
        <v>700</v>
      </c>
      <c r="E30" s="75">
        <v>1188355</v>
      </c>
      <c r="F30" s="75">
        <v>1440005</v>
      </c>
      <c r="G30" s="75">
        <v>1767280</v>
      </c>
      <c r="H30" s="75">
        <v>2106990</v>
      </c>
      <c r="I30" s="75">
        <v>2433720</v>
      </c>
      <c r="J30" s="149" t="s">
        <v>950</v>
      </c>
      <c r="K30" s="149" t="s">
        <v>952</v>
      </c>
      <c r="L30" s="66" t="s">
        <v>645</v>
      </c>
    </row>
    <row r="31" spans="1:12" s="45" customFormat="1" ht="27" customHeight="1" x14ac:dyDescent="0.35">
      <c r="A31" s="83"/>
      <c r="B31" s="77" t="s">
        <v>946</v>
      </c>
      <c r="C31" s="89" t="s">
        <v>949</v>
      </c>
      <c r="D31" s="78" t="s">
        <v>685</v>
      </c>
      <c r="E31" s="79"/>
      <c r="F31" s="79"/>
      <c r="G31" s="79"/>
      <c r="H31" s="79"/>
      <c r="I31" s="79"/>
      <c r="J31" s="161" t="s">
        <v>951</v>
      </c>
      <c r="K31" s="161" t="s">
        <v>953</v>
      </c>
      <c r="L31" s="68" t="s">
        <v>646</v>
      </c>
    </row>
    <row r="32" spans="1:12" s="45" customFormat="1" ht="27" customHeight="1" x14ac:dyDescent="0.35">
      <c r="A32" s="83"/>
      <c r="B32" s="77"/>
      <c r="C32" s="89" t="s">
        <v>17</v>
      </c>
      <c r="D32" s="78"/>
      <c r="E32" s="79"/>
      <c r="F32" s="79"/>
      <c r="G32" s="79"/>
      <c r="H32" s="79"/>
      <c r="I32" s="79"/>
      <c r="J32" s="161"/>
      <c r="K32" s="160" t="s">
        <v>454</v>
      </c>
      <c r="L32" s="68"/>
    </row>
    <row r="33" spans="1:12" s="45" customFormat="1" ht="27" customHeight="1" x14ac:dyDescent="0.35">
      <c r="A33" s="91"/>
      <c r="B33" s="116"/>
      <c r="C33" s="71"/>
      <c r="D33" s="115"/>
      <c r="E33" s="117"/>
      <c r="F33" s="115"/>
      <c r="G33" s="115"/>
      <c r="H33" s="115"/>
      <c r="I33" s="115"/>
      <c r="J33" s="168"/>
      <c r="K33" s="168"/>
      <c r="L33" s="73"/>
    </row>
    <row r="34" spans="1:12" s="45" customFormat="1" ht="27" customHeight="1" x14ac:dyDescent="0.35">
      <c r="A34" s="219"/>
      <c r="B34" s="101"/>
      <c r="C34" s="101"/>
      <c r="D34" s="102" t="s">
        <v>27</v>
      </c>
      <c r="E34" s="102">
        <v>57</v>
      </c>
      <c r="F34" s="103"/>
      <c r="G34" s="103"/>
      <c r="H34" s="103"/>
      <c r="I34" s="103"/>
      <c r="J34" s="103"/>
      <c r="K34" s="104"/>
      <c r="L34" s="105" t="s">
        <v>79</v>
      </c>
    </row>
    <row r="35" spans="1:12" ht="27" customHeight="1" x14ac:dyDescent="0.4">
      <c r="A35" s="445" t="s">
        <v>4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</row>
    <row r="36" spans="1:12" ht="27" customHeight="1" x14ac:dyDescent="0.4">
      <c r="A36" s="445" t="s">
        <v>895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</row>
    <row r="37" spans="1:12" ht="27" customHeight="1" x14ac:dyDescent="0.4">
      <c r="A37" s="445" t="s">
        <v>911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</row>
    <row r="38" spans="1:12" ht="27" customHeight="1" x14ac:dyDescent="0.4">
      <c r="A38" s="96" t="s">
        <v>843</v>
      </c>
      <c r="B38" s="96"/>
      <c r="C38" s="96"/>
      <c r="D38" s="96"/>
      <c r="E38" s="217"/>
      <c r="F38" s="217"/>
      <c r="G38" s="217"/>
      <c r="H38" s="217"/>
      <c r="I38" s="303"/>
      <c r="J38" s="217"/>
      <c r="K38" s="217"/>
      <c r="L38" s="98"/>
    </row>
    <row r="39" spans="1:12" ht="27" customHeight="1" x14ac:dyDescent="0.4">
      <c r="A39" s="96" t="s">
        <v>844</v>
      </c>
      <c r="B39" s="96"/>
      <c r="C39" s="217"/>
      <c r="D39" s="217"/>
      <c r="E39" s="217"/>
      <c r="F39" s="217"/>
      <c r="G39" s="217" t="s">
        <v>27</v>
      </c>
      <c r="H39" s="217"/>
      <c r="I39" s="303"/>
      <c r="J39" s="217"/>
      <c r="K39" s="217"/>
      <c r="L39" s="98"/>
    </row>
    <row r="40" spans="1:12" ht="27" customHeight="1" x14ac:dyDescent="0.4">
      <c r="A40" s="218"/>
      <c r="B40" s="437" t="s">
        <v>85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</row>
    <row r="41" spans="1:12" ht="27" customHeight="1" x14ac:dyDescent="0.4">
      <c r="A41" s="438" t="s">
        <v>788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</row>
    <row r="42" spans="1:12" ht="27" customHeight="1" x14ac:dyDescent="0.35">
      <c r="A42" s="215"/>
      <c r="B42" s="63"/>
      <c r="C42" s="64"/>
      <c r="D42" s="68" t="s">
        <v>7</v>
      </c>
      <c r="E42" s="442" t="s">
        <v>15</v>
      </c>
      <c r="F42" s="443"/>
      <c r="G42" s="443"/>
      <c r="H42" s="443"/>
      <c r="I42" s="444"/>
      <c r="J42" s="216" t="s">
        <v>42</v>
      </c>
      <c r="K42" s="66"/>
      <c r="L42" s="90" t="s">
        <v>34</v>
      </c>
    </row>
    <row r="43" spans="1:12" ht="27" customHeight="1" x14ac:dyDescent="0.35">
      <c r="A43" s="67" t="s">
        <v>5</v>
      </c>
      <c r="B43" s="68" t="s">
        <v>3</v>
      </c>
      <c r="C43" s="67" t="s">
        <v>6</v>
      </c>
      <c r="D43" s="68" t="s">
        <v>8</v>
      </c>
      <c r="E43" s="301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43</v>
      </c>
      <c r="K43" s="68" t="s">
        <v>45</v>
      </c>
      <c r="L43" s="83" t="s">
        <v>72</v>
      </c>
    </row>
    <row r="44" spans="1:12" ht="27" customHeight="1" x14ac:dyDescent="0.35">
      <c r="A44" s="70"/>
      <c r="B44" s="71"/>
      <c r="C44" s="72"/>
      <c r="D44" s="73"/>
      <c r="E44" s="70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/>
      <c r="K44" s="73"/>
      <c r="L44" s="91" t="s">
        <v>71</v>
      </c>
    </row>
    <row r="45" spans="1:12" ht="27" customHeight="1" x14ac:dyDescent="0.35">
      <c r="A45" s="90">
        <v>8</v>
      </c>
      <c r="B45" s="74" t="s">
        <v>860</v>
      </c>
      <c r="C45" s="63" t="s">
        <v>647</v>
      </c>
      <c r="D45" s="74" t="s">
        <v>638</v>
      </c>
      <c r="E45" s="75">
        <v>50000</v>
      </c>
      <c r="F45" s="75">
        <v>50000</v>
      </c>
      <c r="G45" s="75">
        <v>50000</v>
      </c>
      <c r="H45" s="75">
        <v>50000</v>
      </c>
      <c r="I45" s="75">
        <v>50000</v>
      </c>
      <c r="J45" s="149" t="s">
        <v>640</v>
      </c>
      <c r="K45" s="149" t="s">
        <v>642</v>
      </c>
      <c r="L45" s="66" t="s">
        <v>645</v>
      </c>
    </row>
    <row r="46" spans="1:12" ht="27" customHeight="1" x14ac:dyDescent="0.35">
      <c r="A46" s="83"/>
      <c r="B46" s="77" t="s">
        <v>12</v>
      </c>
      <c r="C46" s="89" t="s">
        <v>648</v>
      </c>
      <c r="D46" s="78"/>
      <c r="E46" s="79"/>
      <c r="F46" s="79"/>
      <c r="G46" s="79"/>
      <c r="H46" s="79"/>
      <c r="I46" s="79"/>
      <c r="J46" s="161" t="s">
        <v>650</v>
      </c>
      <c r="K46" s="161" t="s">
        <v>643</v>
      </c>
      <c r="L46" s="68" t="s">
        <v>646</v>
      </c>
    </row>
    <row r="47" spans="1:12" ht="27" customHeight="1" x14ac:dyDescent="0.35">
      <c r="A47" s="91"/>
      <c r="B47" s="116"/>
      <c r="C47" s="71" t="s">
        <v>649</v>
      </c>
      <c r="D47" s="115"/>
      <c r="E47" s="117"/>
      <c r="F47" s="115"/>
      <c r="G47" s="115"/>
      <c r="H47" s="115"/>
      <c r="I47" s="115"/>
      <c r="J47" s="168"/>
      <c r="K47" s="168" t="s">
        <v>644</v>
      </c>
      <c r="L47" s="73"/>
    </row>
    <row r="48" spans="1:12" ht="27" customHeight="1" x14ac:dyDescent="0.35">
      <c r="A48" s="90">
        <v>9</v>
      </c>
      <c r="B48" s="74" t="s">
        <v>861</v>
      </c>
      <c r="C48" s="63" t="s">
        <v>652</v>
      </c>
      <c r="D48" s="74" t="s">
        <v>654</v>
      </c>
      <c r="E48" s="75">
        <v>50000</v>
      </c>
      <c r="F48" s="75">
        <v>50000</v>
      </c>
      <c r="G48" s="75">
        <v>50000</v>
      </c>
      <c r="H48" s="75">
        <v>50000</v>
      </c>
      <c r="I48" s="75">
        <v>50000</v>
      </c>
      <c r="J48" s="149" t="s">
        <v>655</v>
      </c>
      <c r="K48" s="149" t="s">
        <v>658</v>
      </c>
      <c r="L48" s="66" t="s">
        <v>645</v>
      </c>
    </row>
    <row r="49" spans="1:12" ht="29.25" customHeight="1" x14ac:dyDescent="0.35">
      <c r="A49" s="83"/>
      <c r="B49" s="77" t="s">
        <v>651</v>
      </c>
      <c r="C49" s="89" t="s">
        <v>653</v>
      </c>
      <c r="D49" s="78"/>
      <c r="E49" s="79"/>
      <c r="F49" s="79"/>
      <c r="G49" s="79"/>
      <c r="H49" s="79"/>
      <c r="I49" s="79"/>
      <c r="J49" s="161" t="s">
        <v>656</v>
      </c>
      <c r="K49" s="161" t="s">
        <v>659</v>
      </c>
      <c r="L49" s="68" t="s">
        <v>646</v>
      </c>
    </row>
    <row r="50" spans="1:12" ht="27" customHeight="1" x14ac:dyDescent="0.35">
      <c r="A50" s="91"/>
      <c r="B50" s="116"/>
      <c r="C50" s="71"/>
      <c r="D50" s="115"/>
      <c r="E50" s="117"/>
      <c r="F50" s="115"/>
      <c r="G50" s="115"/>
      <c r="H50" s="115"/>
      <c r="I50" s="115"/>
      <c r="J50" s="168" t="s">
        <v>657</v>
      </c>
      <c r="K50" s="168" t="s">
        <v>660</v>
      </c>
      <c r="L50" s="73"/>
    </row>
    <row r="51" spans="1:12" ht="36" customHeight="1" x14ac:dyDescent="0.35">
      <c r="A51" s="90">
        <v>10</v>
      </c>
      <c r="B51" s="74" t="s">
        <v>683</v>
      </c>
      <c r="C51" s="63" t="s">
        <v>686</v>
      </c>
      <c r="D51" s="74" t="s">
        <v>689</v>
      </c>
      <c r="E51" s="75">
        <v>20000</v>
      </c>
      <c r="F51" s="75">
        <v>20000</v>
      </c>
      <c r="G51" s="75">
        <v>20000</v>
      </c>
      <c r="H51" s="75">
        <v>20000</v>
      </c>
      <c r="I51" s="75">
        <v>20000</v>
      </c>
      <c r="J51" s="149" t="s">
        <v>691</v>
      </c>
      <c r="K51" s="149" t="s">
        <v>694</v>
      </c>
      <c r="L51" s="66" t="s">
        <v>645</v>
      </c>
    </row>
    <row r="52" spans="1:12" ht="27" customHeight="1" x14ac:dyDescent="0.35">
      <c r="A52" s="83"/>
      <c r="B52" s="77" t="s">
        <v>684</v>
      </c>
      <c r="C52" s="89" t="s">
        <v>687</v>
      </c>
      <c r="D52" s="78" t="s">
        <v>690</v>
      </c>
      <c r="E52" s="79"/>
      <c r="F52" s="79"/>
      <c r="G52" s="79"/>
      <c r="H52" s="79"/>
      <c r="I52" s="79"/>
      <c r="J52" s="161" t="s">
        <v>692</v>
      </c>
      <c r="K52" s="161" t="s">
        <v>695</v>
      </c>
      <c r="L52" s="68" t="s">
        <v>646</v>
      </c>
    </row>
    <row r="53" spans="1:12" ht="27" customHeight="1" x14ac:dyDescent="0.35">
      <c r="A53" s="91"/>
      <c r="B53" s="116" t="s">
        <v>685</v>
      </c>
      <c r="C53" s="71" t="s">
        <v>688</v>
      </c>
      <c r="D53" s="115" t="s">
        <v>33</v>
      </c>
      <c r="E53" s="117"/>
      <c r="F53" s="115"/>
      <c r="G53" s="115"/>
      <c r="H53" s="115"/>
      <c r="I53" s="115"/>
      <c r="J53" s="168" t="s">
        <v>693</v>
      </c>
      <c r="K53" s="168"/>
      <c r="L53" s="73"/>
    </row>
    <row r="54" spans="1:12" ht="27" customHeight="1" x14ac:dyDescent="0.35">
      <c r="A54" s="90">
        <v>11</v>
      </c>
      <c r="B54" s="74" t="s">
        <v>697</v>
      </c>
      <c r="C54" s="63" t="s">
        <v>699</v>
      </c>
      <c r="D54" s="74" t="s">
        <v>700</v>
      </c>
      <c r="E54" s="75">
        <v>30000</v>
      </c>
      <c r="F54" s="75">
        <v>30000</v>
      </c>
      <c r="G54" s="75">
        <v>30000</v>
      </c>
      <c r="H54" s="75">
        <v>30000</v>
      </c>
      <c r="I54" s="75">
        <v>30000</v>
      </c>
      <c r="J54" s="149" t="s">
        <v>701</v>
      </c>
      <c r="K54" s="149" t="s">
        <v>703</v>
      </c>
      <c r="L54" s="66" t="s">
        <v>645</v>
      </c>
    </row>
    <row r="55" spans="1:12" ht="27" customHeight="1" x14ac:dyDescent="0.35">
      <c r="A55" s="83"/>
      <c r="B55" s="77" t="s">
        <v>698</v>
      </c>
      <c r="C55" s="89"/>
      <c r="D55" s="78" t="s">
        <v>685</v>
      </c>
      <c r="E55" s="79"/>
      <c r="F55" s="79"/>
      <c r="G55" s="79"/>
      <c r="H55" s="79"/>
      <c r="I55" s="79"/>
      <c r="J55" s="161" t="s">
        <v>702</v>
      </c>
      <c r="K55" s="161" t="s">
        <v>693</v>
      </c>
      <c r="L55" s="68" t="s">
        <v>646</v>
      </c>
    </row>
    <row r="56" spans="1:12" ht="27" customHeight="1" x14ac:dyDescent="0.35">
      <c r="A56" s="91"/>
      <c r="B56" s="116" t="s">
        <v>685</v>
      </c>
      <c r="C56" s="71"/>
      <c r="D56" s="115"/>
      <c r="E56" s="117"/>
      <c r="F56" s="115"/>
      <c r="G56" s="115"/>
      <c r="H56" s="115"/>
      <c r="I56" s="115"/>
      <c r="J56" s="168"/>
      <c r="K56" s="168"/>
      <c r="L56" s="73"/>
    </row>
    <row r="57" spans="1:12" ht="27" customHeight="1" x14ac:dyDescent="0.35">
      <c r="A57" s="90">
        <v>12</v>
      </c>
      <c r="B57" s="74" t="s">
        <v>705</v>
      </c>
      <c r="C57" s="63" t="s">
        <v>707</v>
      </c>
      <c r="D57" s="74" t="s">
        <v>700</v>
      </c>
      <c r="E57" s="75">
        <v>20000</v>
      </c>
      <c r="F57" s="75">
        <v>20000</v>
      </c>
      <c r="G57" s="75">
        <v>20000</v>
      </c>
      <c r="H57" s="75">
        <v>20000</v>
      </c>
      <c r="I57" s="75">
        <v>20000</v>
      </c>
      <c r="J57" s="149" t="s">
        <v>704</v>
      </c>
      <c r="K57" s="149" t="s">
        <v>710</v>
      </c>
      <c r="L57" s="66" t="s">
        <v>645</v>
      </c>
    </row>
    <row r="58" spans="1:12" ht="27" customHeight="1" x14ac:dyDescent="0.35">
      <c r="A58" s="83"/>
      <c r="B58" s="77" t="s">
        <v>706</v>
      </c>
      <c r="C58" s="89" t="s">
        <v>708</v>
      </c>
      <c r="D58" s="78" t="s">
        <v>685</v>
      </c>
      <c r="E58" s="79"/>
      <c r="F58" s="79"/>
      <c r="G58" s="79"/>
      <c r="H58" s="79"/>
      <c r="I58" s="79"/>
      <c r="J58" s="161" t="s">
        <v>709</v>
      </c>
      <c r="K58" s="161" t="s">
        <v>711</v>
      </c>
      <c r="L58" s="68" t="s">
        <v>646</v>
      </c>
    </row>
    <row r="59" spans="1:12" ht="27" customHeight="1" x14ac:dyDescent="0.35">
      <c r="A59" s="83"/>
      <c r="B59" s="77"/>
      <c r="C59" s="89"/>
      <c r="D59" s="78"/>
      <c r="E59" s="79"/>
      <c r="F59" s="79"/>
      <c r="G59" s="79"/>
      <c r="H59" s="79"/>
      <c r="I59" s="79"/>
      <c r="J59" s="161"/>
      <c r="K59" s="160" t="s">
        <v>712</v>
      </c>
      <c r="L59" s="68"/>
    </row>
    <row r="60" spans="1:12" ht="27" customHeight="1" x14ac:dyDescent="0.35">
      <c r="A60" s="90">
        <v>13</v>
      </c>
      <c r="B60" s="74" t="s">
        <v>775</v>
      </c>
      <c r="C60" s="63" t="s">
        <v>713</v>
      </c>
      <c r="D60" s="74" t="s">
        <v>700</v>
      </c>
      <c r="E60" s="75">
        <v>100000</v>
      </c>
      <c r="F60" s="75">
        <v>100000</v>
      </c>
      <c r="G60" s="75">
        <v>100000</v>
      </c>
      <c r="H60" s="75">
        <v>100000</v>
      </c>
      <c r="I60" s="75" t="s">
        <v>824</v>
      </c>
      <c r="J60" s="149" t="s">
        <v>704</v>
      </c>
      <c r="K60" s="149" t="s">
        <v>715</v>
      </c>
      <c r="L60" s="66" t="s">
        <v>645</v>
      </c>
    </row>
    <row r="61" spans="1:12" ht="27" customHeight="1" x14ac:dyDescent="0.35">
      <c r="A61" s="83"/>
      <c r="B61" s="77" t="s">
        <v>12</v>
      </c>
      <c r="C61" s="89"/>
      <c r="D61" s="78" t="s">
        <v>685</v>
      </c>
      <c r="E61" s="79"/>
      <c r="F61" s="79"/>
      <c r="G61" s="79"/>
      <c r="H61" s="79"/>
      <c r="I61" s="79"/>
      <c r="J61" s="161" t="s">
        <v>714</v>
      </c>
      <c r="K61" s="161" t="s">
        <v>716</v>
      </c>
      <c r="L61" s="68" t="s">
        <v>646</v>
      </c>
    </row>
    <row r="62" spans="1:12" ht="27" customHeight="1" x14ac:dyDescent="0.35">
      <c r="A62" s="91"/>
      <c r="B62" s="116"/>
      <c r="C62" s="71"/>
      <c r="D62" s="115"/>
      <c r="E62" s="117"/>
      <c r="F62" s="115"/>
      <c r="G62" s="115"/>
      <c r="H62" s="115"/>
      <c r="I62" s="115"/>
      <c r="J62" s="168"/>
      <c r="K62" s="168"/>
      <c r="L62" s="73"/>
    </row>
    <row r="63" spans="1:12" ht="27" customHeight="1" x14ac:dyDescent="0.35">
      <c r="A63" s="90">
        <v>14</v>
      </c>
      <c r="B63" s="74" t="s">
        <v>696</v>
      </c>
      <c r="C63" s="63" t="s">
        <v>720</v>
      </c>
      <c r="D63" s="78" t="s">
        <v>685</v>
      </c>
      <c r="E63" s="75">
        <v>60000</v>
      </c>
      <c r="F63" s="75">
        <v>60000</v>
      </c>
      <c r="G63" s="75">
        <v>60000</v>
      </c>
      <c r="H63" s="75">
        <v>60000</v>
      </c>
      <c r="I63" s="75" t="s">
        <v>824</v>
      </c>
      <c r="J63" s="149" t="s">
        <v>704</v>
      </c>
      <c r="K63" s="149" t="s">
        <v>723</v>
      </c>
      <c r="L63" s="66" t="s">
        <v>645</v>
      </c>
    </row>
    <row r="64" spans="1:12" ht="27" customHeight="1" x14ac:dyDescent="0.35">
      <c r="A64" s="83"/>
      <c r="B64" s="77" t="s">
        <v>725</v>
      </c>
      <c r="C64" s="89" t="s">
        <v>721</v>
      </c>
      <c r="D64" s="78"/>
      <c r="E64" s="79"/>
      <c r="F64" s="79"/>
      <c r="G64" s="79"/>
      <c r="H64" s="79"/>
      <c r="I64" s="79"/>
      <c r="J64" s="161" t="s">
        <v>722</v>
      </c>
      <c r="K64" s="161" t="s">
        <v>724</v>
      </c>
      <c r="L64" s="68" t="s">
        <v>646</v>
      </c>
    </row>
    <row r="65" spans="1:12" ht="27" customHeight="1" x14ac:dyDescent="0.35">
      <c r="A65" s="83"/>
      <c r="B65" s="77"/>
      <c r="C65" s="89"/>
      <c r="D65" s="78"/>
      <c r="E65" s="79"/>
      <c r="F65" s="78"/>
      <c r="G65" s="78"/>
      <c r="H65" s="78"/>
      <c r="I65" s="78"/>
      <c r="J65" s="160"/>
      <c r="K65" s="160"/>
      <c r="L65" s="68"/>
    </row>
    <row r="66" spans="1:12" ht="27" customHeight="1" x14ac:dyDescent="0.35">
      <c r="A66" s="91"/>
      <c r="B66" s="116"/>
      <c r="C66" s="71"/>
      <c r="D66" s="115"/>
      <c r="E66" s="117"/>
      <c r="F66" s="115"/>
      <c r="G66" s="115"/>
      <c r="H66" s="115"/>
      <c r="I66" s="115"/>
      <c r="J66" s="168"/>
      <c r="K66" s="168"/>
      <c r="L66" s="73"/>
    </row>
    <row r="67" spans="1:12" ht="27" customHeight="1" x14ac:dyDescent="0.35">
      <c r="A67" s="305"/>
      <c r="B67" s="101"/>
      <c r="C67" s="101"/>
      <c r="D67" s="102" t="s">
        <v>27</v>
      </c>
      <c r="E67" s="102">
        <v>58</v>
      </c>
      <c r="F67" s="103"/>
      <c r="G67" s="103"/>
      <c r="H67" s="103"/>
      <c r="I67" s="103"/>
      <c r="J67" s="103"/>
      <c r="K67" s="104"/>
      <c r="L67" s="105" t="s">
        <v>79</v>
      </c>
    </row>
    <row r="68" spans="1:12" ht="27" customHeight="1" x14ac:dyDescent="0.4">
      <c r="A68" s="445" t="s">
        <v>4</v>
      </c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5"/>
    </row>
    <row r="69" spans="1:12" ht="27" customHeight="1" x14ac:dyDescent="0.4">
      <c r="A69" s="445" t="s">
        <v>895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</row>
    <row r="70" spans="1:12" ht="27" customHeight="1" x14ac:dyDescent="0.4">
      <c r="A70" s="445" t="s">
        <v>911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</row>
    <row r="71" spans="1:12" ht="33" customHeight="1" x14ac:dyDescent="0.4">
      <c r="A71" s="96" t="s">
        <v>843</v>
      </c>
      <c r="B71" s="96"/>
      <c r="C71" s="96"/>
      <c r="D71" s="96"/>
      <c r="E71" s="240"/>
      <c r="F71" s="222"/>
      <c r="G71" s="222"/>
      <c r="H71" s="222"/>
      <c r="I71" s="303"/>
      <c r="J71" s="222"/>
      <c r="K71" s="222"/>
      <c r="L71" s="98"/>
    </row>
    <row r="72" spans="1:12" ht="27" customHeight="1" x14ac:dyDescent="0.4">
      <c r="A72" s="96" t="s">
        <v>844</v>
      </c>
      <c r="B72" s="96"/>
      <c r="C72" s="240"/>
      <c r="D72" s="240"/>
      <c r="E72" s="240"/>
      <c r="F72" s="222"/>
      <c r="G72" s="222"/>
      <c r="H72" s="222"/>
      <c r="I72" s="303"/>
      <c r="J72" s="222"/>
      <c r="K72" s="222"/>
      <c r="L72" s="98"/>
    </row>
    <row r="73" spans="1:12" ht="27" customHeight="1" x14ac:dyDescent="0.4">
      <c r="A73" s="96"/>
      <c r="B73" s="96" t="s">
        <v>85</v>
      </c>
      <c r="C73" s="303"/>
      <c r="D73" s="303"/>
      <c r="E73" s="303"/>
      <c r="F73" s="303"/>
      <c r="G73" s="303"/>
      <c r="H73" s="303"/>
      <c r="I73" s="303"/>
      <c r="J73" s="303"/>
      <c r="K73" s="303"/>
      <c r="L73" s="98"/>
    </row>
    <row r="74" spans="1:12" ht="32.25" customHeight="1" x14ac:dyDescent="0.4">
      <c r="A74" s="223"/>
      <c r="B74" s="437" t="s">
        <v>962</v>
      </c>
      <c r="C74" s="437"/>
      <c r="D74" s="437"/>
      <c r="E74" s="437"/>
      <c r="F74" s="437"/>
      <c r="G74" s="437"/>
      <c r="H74" s="437"/>
      <c r="I74" s="437"/>
      <c r="J74" s="437"/>
      <c r="K74" s="437"/>
      <c r="L74" s="437"/>
    </row>
    <row r="75" spans="1:12" ht="94.5" hidden="1" customHeight="1" x14ac:dyDescent="0.4">
      <c r="A75" s="438" t="s">
        <v>788</v>
      </c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</row>
    <row r="76" spans="1:12" ht="56.25" hidden="1" customHeight="1" x14ac:dyDescent="0.35">
      <c r="A76" s="224"/>
      <c r="B76" s="63"/>
      <c r="C76" s="64"/>
      <c r="D76" s="68" t="s">
        <v>7</v>
      </c>
      <c r="E76" s="442" t="s">
        <v>44</v>
      </c>
      <c r="F76" s="443"/>
      <c r="G76" s="443"/>
      <c r="H76" s="444"/>
      <c r="I76" s="302"/>
      <c r="J76" s="225" t="s">
        <v>42</v>
      </c>
      <c r="K76" s="66"/>
      <c r="L76" s="90" t="s">
        <v>34</v>
      </c>
    </row>
    <row r="77" spans="1:12" ht="30" customHeight="1" x14ac:dyDescent="0.35">
      <c r="A77" s="301"/>
      <c r="B77" s="63"/>
      <c r="C77" s="64"/>
      <c r="D77" s="66" t="s">
        <v>7</v>
      </c>
      <c r="E77" s="442" t="s">
        <v>15</v>
      </c>
      <c r="F77" s="443"/>
      <c r="G77" s="443"/>
      <c r="H77" s="443"/>
      <c r="I77" s="444"/>
      <c r="J77" s="302" t="s">
        <v>42</v>
      </c>
      <c r="K77" s="66"/>
      <c r="L77" s="90" t="s">
        <v>34</v>
      </c>
    </row>
    <row r="78" spans="1:12" ht="27" customHeight="1" x14ac:dyDescent="0.35">
      <c r="A78" s="67" t="s">
        <v>5</v>
      </c>
      <c r="B78" s="68" t="s">
        <v>3</v>
      </c>
      <c r="C78" s="67" t="s">
        <v>6</v>
      </c>
      <c r="D78" s="68" t="s">
        <v>8</v>
      </c>
      <c r="E78" s="301">
        <v>2561</v>
      </c>
      <c r="F78" s="66">
        <v>2562</v>
      </c>
      <c r="G78" s="66">
        <v>2563</v>
      </c>
      <c r="H78" s="66">
        <v>2564</v>
      </c>
      <c r="I78" s="66">
        <v>2565</v>
      </c>
      <c r="J78" s="68" t="s">
        <v>43</v>
      </c>
      <c r="K78" s="68" t="s">
        <v>45</v>
      </c>
      <c r="L78" s="83" t="s">
        <v>72</v>
      </c>
    </row>
    <row r="79" spans="1:12" ht="27" customHeight="1" x14ac:dyDescent="0.35">
      <c r="A79" s="70"/>
      <c r="B79" s="71"/>
      <c r="C79" s="72"/>
      <c r="D79" s="73"/>
      <c r="E79" s="70" t="s">
        <v>2</v>
      </c>
      <c r="F79" s="73" t="s">
        <v>2</v>
      </c>
      <c r="G79" s="73" t="s">
        <v>2</v>
      </c>
      <c r="H79" s="73" t="s">
        <v>2</v>
      </c>
      <c r="I79" s="73" t="s">
        <v>2</v>
      </c>
      <c r="J79" s="73"/>
      <c r="K79" s="73"/>
      <c r="L79" s="91" t="s">
        <v>71</v>
      </c>
    </row>
    <row r="80" spans="1:12" ht="27" customHeight="1" x14ac:dyDescent="0.35">
      <c r="A80" s="90">
        <v>15</v>
      </c>
      <c r="B80" s="74" t="s">
        <v>726</v>
      </c>
      <c r="C80" s="63" t="s">
        <v>728</v>
      </c>
      <c r="D80" s="74" t="s">
        <v>730</v>
      </c>
      <c r="E80" s="75">
        <v>30000</v>
      </c>
      <c r="F80" s="75">
        <v>30000</v>
      </c>
      <c r="G80" s="75">
        <v>30000</v>
      </c>
      <c r="H80" s="75">
        <v>30000</v>
      </c>
      <c r="I80" s="75" t="s">
        <v>824</v>
      </c>
      <c r="J80" s="149" t="s">
        <v>973</v>
      </c>
      <c r="K80" s="149" t="s">
        <v>973</v>
      </c>
      <c r="L80" s="66" t="s">
        <v>645</v>
      </c>
    </row>
    <row r="81" spans="1:12" ht="27" customHeight="1" x14ac:dyDescent="0.35">
      <c r="A81" s="83"/>
      <c r="B81" s="77" t="s">
        <v>727</v>
      </c>
      <c r="C81" s="89" t="s">
        <v>729</v>
      </c>
      <c r="D81" s="78"/>
      <c r="E81" s="79"/>
      <c r="F81" s="79"/>
      <c r="G81" s="79"/>
      <c r="H81" s="79"/>
      <c r="I81" s="79"/>
      <c r="J81" s="161" t="s">
        <v>46</v>
      </c>
      <c r="K81" s="161" t="s">
        <v>46</v>
      </c>
      <c r="L81" s="68" t="s">
        <v>646</v>
      </c>
    </row>
    <row r="82" spans="1:12" ht="27" customHeight="1" x14ac:dyDescent="0.35">
      <c r="A82" s="83"/>
      <c r="B82" s="77"/>
      <c r="C82" s="89"/>
      <c r="D82" s="78"/>
      <c r="E82" s="79"/>
      <c r="F82" s="79"/>
      <c r="G82" s="79"/>
      <c r="H82" s="79"/>
      <c r="I82" s="79"/>
      <c r="J82" s="161"/>
      <c r="K82" s="161"/>
      <c r="L82" s="68"/>
    </row>
    <row r="83" spans="1:12" ht="27" customHeight="1" x14ac:dyDescent="0.35">
      <c r="A83" s="90">
        <v>16</v>
      </c>
      <c r="B83" s="74" t="s">
        <v>954</v>
      </c>
      <c r="C83" s="63" t="s">
        <v>956</v>
      </c>
      <c r="D83" s="122" t="s">
        <v>737</v>
      </c>
      <c r="E83" s="75" t="s">
        <v>824</v>
      </c>
      <c r="F83" s="75" t="s">
        <v>824</v>
      </c>
      <c r="G83" s="75" t="s">
        <v>824</v>
      </c>
      <c r="H83" s="75">
        <v>40000</v>
      </c>
      <c r="I83" s="75">
        <v>40000</v>
      </c>
      <c r="J83" s="149" t="s">
        <v>958</v>
      </c>
      <c r="K83" s="149" t="s">
        <v>960</v>
      </c>
      <c r="L83" s="66" t="s">
        <v>645</v>
      </c>
    </row>
    <row r="84" spans="1:12" ht="24.75" customHeight="1" x14ac:dyDescent="0.35">
      <c r="A84" s="83"/>
      <c r="B84" s="77" t="s">
        <v>955</v>
      </c>
      <c r="C84" s="89" t="s">
        <v>957</v>
      </c>
      <c r="D84" s="78"/>
      <c r="E84" s="79"/>
      <c r="F84" s="79"/>
      <c r="G84" s="79"/>
      <c r="H84" s="79"/>
      <c r="I84" s="79"/>
      <c r="J84" s="161" t="s">
        <v>959</v>
      </c>
      <c r="K84" s="161" t="s">
        <v>961</v>
      </c>
      <c r="L84" s="68" t="s">
        <v>646</v>
      </c>
    </row>
    <row r="85" spans="1:12" ht="27" customHeight="1" x14ac:dyDescent="0.35">
      <c r="A85" s="91"/>
      <c r="B85" s="116"/>
      <c r="C85" s="71"/>
      <c r="D85" s="115"/>
      <c r="E85" s="117"/>
      <c r="F85" s="115"/>
      <c r="G85" s="115"/>
      <c r="H85" s="115"/>
      <c r="I85" s="115"/>
      <c r="J85" s="168"/>
      <c r="K85" s="168"/>
      <c r="L85" s="73"/>
    </row>
    <row r="86" spans="1:12" ht="27" customHeight="1" x14ac:dyDescent="0.35">
      <c r="A86" s="90">
        <v>17</v>
      </c>
      <c r="B86" s="74" t="s">
        <v>963</v>
      </c>
      <c r="C86" s="63" t="s">
        <v>964</v>
      </c>
      <c r="D86" s="122" t="s">
        <v>967</v>
      </c>
      <c r="E86" s="127" t="s">
        <v>824</v>
      </c>
      <c r="F86" s="123">
        <v>100000</v>
      </c>
      <c r="G86" s="123">
        <v>100000</v>
      </c>
      <c r="H86" s="123">
        <v>100000</v>
      </c>
      <c r="I86" s="123">
        <v>100000</v>
      </c>
      <c r="J86" s="155" t="s">
        <v>1682</v>
      </c>
      <c r="K86" s="155" t="s">
        <v>1683</v>
      </c>
      <c r="L86" s="66" t="s">
        <v>645</v>
      </c>
    </row>
    <row r="87" spans="1:12" ht="27" customHeight="1" x14ac:dyDescent="0.35">
      <c r="A87" s="83"/>
      <c r="B87" s="77" t="s">
        <v>965</v>
      </c>
      <c r="C87" s="89" t="s">
        <v>966</v>
      </c>
      <c r="D87" s="78" t="s">
        <v>884</v>
      </c>
      <c r="E87" s="79"/>
      <c r="F87" s="78"/>
      <c r="G87" s="78"/>
      <c r="H87" s="78"/>
      <c r="I87" s="78"/>
      <c r="J87" s="160" t="s">
        <v>968</v>
      </c>
      <c r="K87" s="160" t="s">
        <v>968</v>
      </c>
      <c r="L87" s="68" t="s">
        <v>646</v>
      </c>
    </row>
    <row r="88" spans="1:12" ht="27" customHeight="1" x14ac:dyDescent="0.35">
      <c r="A88" s="91"/>
      <c r="B88" s="116"/>
      <c r="C88" s="71" t="s">
        <v>12</v>
      </c>
      <c r="D88" s="115"/>
      <c r="E88" s="117"/>
      <c r="F88" s="115"/>
      <c r="G88" s="115"/>
      <c r="H88" s="115"/>
      <c r="I88" s="115"/>
      <c r="J88" s="168"/>
      <c r="K88" s="168"/>
      <c r="L88" s="73"/>
    </row>
    <row r="89" spans="1:12" ht="27" customHeight="1" x14ac:dyDescent="0.35">
      <c r="A89" s="90">
        <v>18</v>
      </c>
      <c r="B89" s="74" t="s">
        <v>969</v>
      </c>
      <c r="C89" s="63" t="s">
        <v>970</v>
      </c>
      <c r="D89" s="122" t="s">
        <v>972</v>
      </c>
      <c r="E89" s="123">
        <v>100000</v>
      </c>
      <c r="F89" s="123">
        <v>100000</v>
      </c>
      <c r="G89" s="123">
        <v>100000</v>
      </c>
      <c r="H89" s="123">
        <v>100000</v>
      </c>
      <c r="I89" s="123">
        <v>100000</v>
      </c>
      <c r="J89" s="149" t="s">
        <v>974</v>
      </c>
      <c r="K89" s="149" t="s">
        <v>723</v>
      </c>
      <c r="L89" s="66" t="s">
        <v>645</v>
      </c>
    </row>
    <row r="90" spans="1:12" ht="27" customHeight="1" x14ac:dyDescent="0.35">
      <c r="A90" s="91"/>
      <c r="B90" s="116" t="s">
        <v>965</v>
      </c>
      <c r="C90" s="71" t="s">
        <v>971</v>
      </c>
      <c r="D90" s="115" t="s">
        <v>17</v>
      </c>
      <c r="E90" s="117"/>
      <c r="F90" s="115"/>
      <c r="G90" s="115"/>
      <c r="H90" s="115"/>
      <c r="I90" s="115"/>
      <c r="J90" s="164" t="s">
        <v>975</v>
      </c>
      <c r="K90" s="164" t="s">
        <v>724</v>
      </c>
      <c r="L90" s="73" t="s">
        <v>646</v>
      </c>
    </row>
    <row r="91" spans="1:12" ht="27" customHeight="1" x14ac:dyDescent="0.35">
      <c r="A91" s="333">
        <v>19</v>
      </c>
      <c r="B91" s="321" t="s">
        <v>976</v>
      </c>
      <c r="C91" s="322" t="s">
        <v>825</v>
      </c>
      <c r="D91" s="323" t="s">
        <v>1032</v>
      </c>
      <c r="E91" s="324">
        <v>30000</v>
      </c>
      <c r="F91" s="324">
        <v>30000</v>
      </c>
      <c r="G91" s="324">
        <v>30000</v>
      </c>
      <c r="H91" s="324">
        <v>30000</v>
      </c>
      <c r="I91" s="324">
        <v>30000</v>
      </c>
      <c r="J91" s="325" t="s">
        <v>978</v>
      </c>
      <c r="K91" s="325" t="s">
        <v>1684</v>
      </c>
      <c r="L91" s="326" t="s">
        <v>645</v>
      </c>
    </row>
    <row r="92" spans="1:12" ht="27" customHeight="1" x14ac:dyDescent="0.35">
      <c r="A92" s="386"/>
      <c r="B92" s="328" t="s">
        <v>977</v>
      </c>
      <c r="C92" s="329"/>
      <c r="D92" s="330" t="s">
        <v>33</v>
      </c>
      <c r="E92" s="331"/>
      <c r="F92" s="330"/>
      <c r="G92" s="330"/>
      <c r="H92" s="330"/>
      <c r="I92" s="330"/>
      <c r="J92" s="332" t="s">
        <v>979</v>
      </c>
      <c r="K92" s="332" t="s">
        <v>980</v>
      </c>
      <c r="L92" s="327" t="s">
        <v>646</v>
      </c>
    </row>
    <row r="93" spans="1:12" ht="27" customHeight="1" x14ac:dyDescent="0.35">
      <c r="A93" s="405">
        <v>20</v>
      </c>
      <c r="B93" s="121" t="s">
        <v>1362</v>
      </c>
      <c r="C93" s="63" t="s">
        <v>1363</v>
      </c>
      <c r="D93" s="122" t="s">
        <v>1364</v>
      </c>
      <c r="E93" s="123">
        <v>200000</v>
      </c>
      <c r="F93" s="123">
        <v>200000</v>
      </c>
      <c r="G93" s="123">
        <v>200000</v>
      </c>
      <c r="H93" s="123">
        <v>200000</v>
      </c>
      <c r="I93" s="123">
        <v>200000</v>
      </c>
      <c r="J93" s="182" t="s">
        <v>1365</v>
      </c>
      <c r="K93" s="113" t="s">
        <v>1366</v>
      </c>
      <c r="L93" s="66" t="s">
        <v>645</v>
      </c>
    </row>
    <row r="94" spans="1:12" ht="27" customHeight="1" x14ac:dyDescent="0.35">
      <c r="A94" s="429"/>
      <c r="B94" s="69" t="s">
        <v>1367</v>
      </c>
      <c r="C94" s="89" t="s">
        <v>1368</v>
      </c>
      <c r="D94" s="78"/>
      <c r="E94" s="85"/>
      <c r="F94" s="85"/>
      <c r="G94" s="85"/>
      <c r="H94" s="85"/>
      <c r="I94" s="188"/>
      <c r="J94" s="188" t="s">
        <v>1369</v>
      </c>
      <c r="K94" s="86" t="s">
        <v>1370</v>
      </c>
      <c r="L94" s="68" t="s">
        <v>646</v>
      </c>
    </row>
    <row r="95" spans="1:12" ht="27" customHeight="1" x14ac:dyDescent="0.35">
      <c r="A95" s="230"/>
      <c r="B95" s="77"/>
      <c r="C95" s="89"/>
      <c r="D95" s="77"/>
      <c r="E95" s="131"/>
      <c r="F95" s="131"/>
      <c r="G95" s="131"/>
      <c r="H95" s="131"/>
      <c r="I95" s="131"/>
      <c r="J95" s="131"/>
      <c r="K95" s="89"/>
      <c r="L95" s="68"/>
    </row>
    <row r="96" spans="1:12" ht="27" customHeight="1" x14ac:dyDescent="0.35">
      <c r="A96" s="230"/>
      <c r="B96" s="77"/>
      <c r="C96" s="89"/>
      <c r="D96" s="77"/>
      <c r="E96" s="131"/>
      <c r="F96" s="131"/>
      <c r="G96" s="131"/>
      <c r="H96" s="131"/>
      <c r="I96" s="131"/>
      <c r="J96" s="89"/>
      <c r="K96" s="119"/>
      <c r="L96" s="68"/>
    </row>
    <row r="97" spans="1:12" ht="27" customHeight="1" x14ac:dyDescent="0.35">
      <c r="A97" s="402"/>
      <c r="B97" s="77"/>
      <c r="C97" s="89"/>
      <c r="D97" s="78"/>
      <c r="E97" s="79"/>
      <c r="F97" s="78"/>
      <c r="G97" s="78"/>
      <c r="H97" s="78"/>
      <c r="I97" s="78"/>
      <c r="J97" s="160"/>
      <c r="K97" s="160"/>
      <c r="L97" s="68"/>
    </row>
    <row r="98" spans="1:12" ht="27" customHeight="1" x14ac:dyDescent="0.35">
      <c r="A98" s="402"/>
      <c r="B98" s="77"/>
      <c r="C98" s="89"/>
      <c r="D98" s="77"/>
      <c r="E98" s="131"/>
      <c r="F98" s="131"/>
      <c r="G98" s="131"/>
      <c r="H98" s="131"/>
      <c r="I98" s="131"/>
      <c r="J98" s="131"/>
      <c r="K98" s="89"/>
      <c r="L98" s="68"/>
    </row>
    <row r="99" spans="1:12" ht="27" customHeight="1" x14ac:dyDescent="0.35">
      <c r="A99" s="402"/>
      <c r="B99" s="77"/>
      <c r="C99" s="89"/>
      <c r="D99" s="78"/>
      <c r="E99" s="79"/>
      <c r="F99" s="79"/>
      <c r="G99" s="79"/>
      <c r="H99" s="79"/>
      <c r="I99" s="79"/>
      <c r="J99" s="89"/>
      <c r="K99" s="160"/>
      <c r="L99" s="68"/>
    </row>
    <row r="100" spans="1:12" ht="27" customHeight="1" x14ac:dyDescent="0.35">
      <c r="A100" s="403"/>
      <c r="B100" s="77"/>
      <c r="C100" s="89"/>
      <c r="D100" s="78"/>
      <c r="E100" s="79"/>
      <c r="F100" s="79"/>
      <c r="G100" s="79"/>
      <c r="H100" s="79"/>
      <c r="I100" s="79"/>
      <c r="J100" s="160"/>
      <c r="K100" s="160"/>
      <c r="L100" s="68"/>
    </row>
    <row r="101" spans="1:12" ht="27" customHeight="1" x14ac:dyDescent="0.4">
      <c r="A101" s="404"/>
      <c r="B101" s="71"/>
      <c r="C101" s="170"/>
      <c r="D101" s="170"/>
      <c r="E101" s="334"/>
      <c r="F101" s="334"/>
      <c r="G101" s="334"/>
      <c r="H101" s="334"/>
      <c r="I101" s="334"/>
      <c r="J101" s="170"/>
      <c r="K101" s="170"/>
      <c r="L101" s="73"/>
    </row>
    <row r="102" spans="1:12" ht="27" customHeight="1" x14ac:dyDescent="0.35">
      <c r="A102" s="373"/>
      <c r="B102" s="101"/>
      <c r="C102" s="101"/>
      <c r="D102" s="102" t="s">
        <v>27</v>
      </c>
      <c r="E102" s="102">
        <v>59</v>
      </c>
      <c r="F102" s="103"/>
      <c r="G102" s="103"/>
      <c r="H102" s="103"/>
      <c r="I102" s="103"/>
      <c r="J102" s="103"/>
      <c r="K102" s="104"/>
      <c r="L102" s="108" t="s">
        <v>79</v>
      </c>
    </row>
    <row r="103" spans="1:12" ht="27" customHeight="1" x14ac:dyDescent="0.4">
      <c r="A103" s="445" t="s">
        <v>4</v>
      </c>
      <c r="B103" s="445"/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</row>
    <row r="104" spans="1:12" ht="27" customHeight="1" x14ac:dyDescent="0.4">
      <c r="A104" s="445" t="s">
        <v>895</v>
      </c>
      <c r="B104" s="445"/>
      <c r="C104" s="445"/>
      <c r="D104" s="445"/>
      <c r="E104" s="445"/>
      <c r="F104" s="445"/>
      <c r="G104" s="445"/>
      <c r="H104" s="445"/>
      <c r="I104" s="445"/>
      <c r="J104" s="445"/>
      <c r="K104" s="445"/>
      <c r="L104" s="445"/>
    </row>
    <row r="105" spans="1:12" ht="27" customHeight="1" x14ac:dyDescent="0.4">
      <c r="A105" s="445" t="s">
        <v>911</v>
      </c>
      <c r="B105" s="445"/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</row>
    <row r="106" spans="1:12" ht="27" customHeight="1" x14ac:dyDescent="0.4">
      <c r="A106" s="425"/>
      <c r="B106" s="428"/>
      <c r="C106" s="428"/>
      <c r="D106" s="428"/>
      <c r="E106" s="428"/>
      <c r="F106" s="428"/>
      <c r="G106" s="428"/>
      <c r="H106" s="428"/>
      <c r="I106" s="428"/>
      <c r="J106" s="428"/>
      <c r="K106" s="428"/>
      <c r="L106" s="428"/>
    </row>
    <row r="107" spans="1:12" ht="27" customHeight="1" x14ac:dyDescent="0.4">
      <c r="A107" s="96" t="s">
        <v>981</v>
      </c>
      <c r="B107" s="96"/>
      <c r="C107" s="96"/>
      <c r="D107" s="96"/>
      <c r="E107" s="428"/>
      <c r="F107" s="428"/>
      <c r="G107" s="428"/>
      <c r="H107" s="428"/>
      <c r="I107" s="428"/>
      <c r="J107" s="428"/>
      <c r="K107" s="428"/>
      <c r="L107" s="98"/>
    </row>
    <row r="108" spans="1:12" ht="27" customHeight="1" x14ac:dyDescent="0.4">
      <c r="A108" s="96" t="s">
        <v>982</v>
      </c>
      <c r="B108" s="96"/>
      <c r="C108" s="428"/>
      <c r="D108" s="428"/>
      <c r="E108" s="428"/>
      <c r="F108" s="428"/>
      <c r="G108" s="428"/>
      <c r="H108" s="428"/>
      <c r="I108" s="428"/>
      <c r="J108" s="428"/>
      <c r="K108" s="428"/>
      <c r="L108" s="98"/>
    </row>
    <row r="109" spans="1:12" ht="27" customHeight="1" x14ac:dyDescent="0.4">
      <c r="A109" s="96"/>
      <c r="B109" s="96" t="s">
        <v>85</v>
      </c>
      <c r="C109" s="428"/>
      <c r="D109" s="428"/>
      <c r="E109" s="428"/>
      <c r="F109" s="428"/>
      <c r="G109" s="428"/>
      <c r="H109" s="428"/>
      <c r="I109" s="428"/>
      <c r="J109" s="428"/>
      <c r="K109" s="428"/>
      <c r="L109" s="98"/>
    </row>
    <row r="110" spans="1:12" ht="27" customHeight="1" x14ac:dyDescent="0.4">
      <c r="A110" s="438" t="s">
        <v>794</v>
      </c>
      <c r="B110" s="438"/>
      <c r="C110" s="438"/>
      <c r="D110" s="438"/>
      <c r="E110" s="438"/>
      <c r="F110" s="438"/>
      <c r="G110" s="438"/>
      <c r="H110" s="438"/>
      <c r="I110" s="438"/>
      <c r="J110" s="438"/>
      <c r="K110" s="438"/>
      <c r="L110" s="438"/>
    </row>
    <row r="111" spans="1:12" ht="27" customHeight="1" x14ac:dyDescent="0.35">
      <c r="A111" s="426"/>
      <c r="B111" s="63"/>
      <c r="C111" s="64"/>
      <c r="D111" s="66" t="s">
        <v>7</v>
      </c>
      <c r="E111" s="442" t="s">
        <v>15</v>
      </c>
      <c r="F111" s="443"/>
      <c r="G111" s="443"/>
      <c r="H111" s="443"/>
      <c r="I111" s="444"/>
      <c r="J111" s="427" t="s">
        <v>42</v>
      </c>
      <c r="K111" s="66"/>
      <c r="L111" s="90" t="s">
        <v>34</v>
      </c>
    </row>
    <row r="112" spans="1:12" ht="27" customHeight="1" x14ac:dyDescent="0.35">
      <c r="A112" s="67" t="s">
        <v>5</v>
      </c>
      <c r="B112" s="68" t="s">
        <v>3</v>
      </c>
      <c r="C112" s="67" t="s">
        <v>6</v>
      </c>
      <c r="D112" s="68" t="s">
        <v>8</v>
      </c>
      <c r="E112" s="426">
        <v>2561</v>
      </c>
      <c r="F112" s="66">
        <v>2562</v>
      </c>
      <c r="G112" s="66">
        <v>2563</v>
      </c>
      <c r="H112" s="66">
        <v>2564</v>
      </c>
      <c r="I112" s="66">
        <v>2565</v>
      </c>
      <c r="J112" s="68" t="s">
        <v>43</v>
      </c>
      <c r="K112" s="68" t="s">
        <v>45</v>
      </c>
      <c r="L112" s="83" t="s">
        <v>72</v>
      </c>
    </row>
    <row r="113" spans="1:12" ht="27" customHeight="1" x14ac:dyDescent="0.35">
      <c r="A113" s="70"/>
      <c r="B113" s="71"/>
      <c r="C113" s="72"/>
      <c r="D113" s="73"/>
      <c r="E113" s="70" t="s">
        <v>2</v>
      </c>
      <c r="F113" s="73" t="s">
        <v>2</v>
      </c>
      <c r="G113" s="73" t="s">
        <v>2</v>
      </c>
      <c r="H113" s="73" t="s">
        <v>2</v>
      </c>
      <c r="I113" s="73" t="s">
        <v>2</v>
      </c>
      <c r="J113" s="73"/>
      <c r="K113" s="73"/>
      <c r="L113" s="91" t="s">
        <v>71</v>
      </c>
    </row>
    <row r="114" spans="1:12" ht="27" customHeight="1" x14ac:dyDescent="0.35">
      <c r="A114" s="83">
        <v>1</v>
      </c>
      <c r="B114" s="74" t="s">
        <v>313</v>
      </c>
      <c r="C114" s="63" t="s">
        <v>314</v>
      </c>
      <c r="D114" s="74" t="s">
        <v>315</v>
      </c>
      <c r="E114" s="75">
        <v>20000</v>
      </c>
      <c r="F114" s="75">
        <v>20000</v>
      </c>
      <c r="G114" s="75">
        <v>20000</v>
      </c>
      <c r="H114" s="75">
        <v>20000</v>
      </c>
      <c r="I114" s="75">
        <v>20000</v>
      </c>
      <c r="J114" s="75" t="s">
        <v>316</v>
      </c>
      <c r="K114" s="113" t="s">
        <v>317</v>
      </c>
      <c r="L114" s="66" t="s">
        <v>66</v>
      </c>
    </row>
    <row r="115" spans="1:12" ht="27" customHeight="1" x14ac:dyDescent="0.35">
      <c r="A115" s="68"/>
      <c r="B115" s="77" t="s">
        <v>318</v>
      </c>
      <c r="C115" s="89" t="s">
        <v>319</v>
      </c>
      <c r="D115" s="78"/>
      <c r="E115" s="79"/>
      <c r="F115" s="79"/>
      <c r="G115" s="79"/>
      <c r="H115" s="79"/>
      <c r="I115" s="79"/>
      <c r="J115" s="89"/>
      <c r="K115" s="119" t="s">
        <v>320</v>
      </c>
      <c r="L115" s="68"/>
    </row>
    <row r="116" spans="1:12" ht="27" customHeight="1" x14ac:dyDescent="0.35">
      <c r="A116" s="90">
        <v>2</v>
      </c>
      <c r="B116" s="121" t="s">
        <v>35</v>
      </c>
      <c r="C116" s="122" t="s">
        <v>381</v>
      </c>
      <c r="D116" s="122" t="s">
        <v>382</v>
      </c>
      <c r="E116" s="127">
        <v>50000</v>
      </c>
      <c r="F116" s="173">
        <v>50000</v>
      </c>
      <c r="G116" s="173">
        <v>50000</v>
      </c>
      <c r="H116" s="173">
        <v>50000</v>
      </c>
      <c r="I116" s="173">
        <v>50000</v>
      </c>
      <c r="J116" s="122" t="s">
        <v>385</v>
      </c>
      <c r="K116" s="165" t="s">
        <v>386</v>
      </c>
      <c r="L116" s="90" t="s">
        <v>66</v>
      </c>
    </row>
    <row r="117" spans="1:12" ht="27" customHeight="1" x14ac:dyDescent="0.35">
      <c r="A117" s="73"/>
      <c r="B117" s="114"/>
      <c r="C117" s="115" t="s">
        <v>383</v>
      </c>
      <c r="D117" s="115" t="s">
        <v>384</v>
      </c>
      <c r="E117" s="136"/>
      <c r="F117" s="91"/>
      <c r="G117" s="91"/>
      <c r="H117" s="91"/>
      <c r="I117" s="91"/>
      <c r="J117" s="115" t="s">
        <v>61</v>
      </c>
      <c r="K117" s="158" t="s">
        <v>309</v>
      </c>
      <c r="L117" s="91"/>
    </row>
    <row r="118" spans="1:12" ht="27" customHeight="1" x14ac:dyDescent="0.35">
      <c r="A118" s="68">
        <v>3</v>
      </c>
      <c r="B118" s="121" t="s">
        <v>393</v>
      </c>
      <c r="C118" s="121" t="s">
        <v>394</v>
      </c>
      <c r="D118" s="90" t="s">
        <v>395</v>
      </c>
      <c r="E118" s="132">
        <v>30000</v>
      </c>
      <c r="F118" s="132">
        <v>30000</v>
      </c>
      <c r="G118" s="132">
        <v>30000</v>
      </c>
      <c r="H118" s="132">
        <v>30000</v>
      </c>
      <c r="I118" s="132">
        <v>30000</v>
      </c>
      <c r="J118" s="197" t="s">
        <v>396</v>
      </c>
      <c r="K118" s="197" t="s">
        <v>397</v>
      </c>
      <c r="L118" s="66" t="s">
        <v>66</v>
      </c>
    </row>
    <row r="119" spans="1:12" ht="27" customHeight="1" x14ac:dyDescent="0.35">
      <c r="A119" s="68"/>
      <c r="B119" s="114"/>
      <c r="C119" s="114" t="s">
        <v>398</v>
      </c>
      <c r="D119" s="115" t="s">
        <v>399</v>
      </c>
      <c r="E119" s="128"/>
      <c r="F119" s="114"/>
      <c r="G119" s="114"/>
      <c r="H119" s="114"/>
      <c r="I119" s="114"/>
      <c r="J119" s="198" t="s">
        <v>400</v>
      </c>
      <c r="K119" s="177" t="s">
        <v>401</v>
      </c>
      <c r="L119" s="73"/>
    </row>
    <row r="120" spans="1:12" ht="27" customHeight="1" x14ac:dyDescent="0.35">
      <c r="A120" s="66">
        <v>4</v>
      </c>
      <c r="B120" s="74" t="s">
        <v>310</v>
      </c>
      <c r="C120" s="63" t="s">
        <v>311</v>
      </c>
      <c r="D120" s="74" t="s">
        <v>402</v>
      </c>
      <c r="E120" s="129">
        <v>30000</v>
      </c>
      <c r="F120" s="129">
        <v>10000</v>
      </c>
      <c r="G120" s="129">
        <v>10000</v>
      </c>
      <c r="H120" s="129">
        <v>10000</v>
      </c>
      <c r="I120" s="129">
        <v>10000</v>
      </c>
      <c r="J120" s="129" t="s">
        <v>403</v>
      </c>
      <c r="K120" s="130" t="s">
        <v>404</v>
      </c>
      <c r="L120" s="66" t="s">
        <v>66</v>
      </c>
    </row>
    <row r="121" spans="1:12" ht="27" customHeight="1" x14ac:dyDescent="0.35">
      <c r="A121" s="73"/>
      <c r="B121" s="116" t="s">
        <v>312</v>
      </c>
      <c r="C121" s="71" t="s">
        <v>405</v>
      </c>
      <c r="D121" s="116" t="s">
        <v>406</v>
      </c>
      <c r="E121" s="125"/>
      <c r="F121" s="73"/>
      <c r="G121" s="73"/>
      <c r="H121" s="73"/>
      <c r="I121" s="73"/>
      <c r="J121" s="73" t="s">
        <v>407</v>
      </c>
      <c r="K121" s="126" t="s">
        <v>408</v>
      </c>
      <c r="L121" s="73"/>
    </row>
    <row r="122" spans="1:12" ht="27" customHeight="1" x14ac:dyDescent="0.35">
      <c r="A122" s="68">
        <v>5</v>
      </c>
      <c r="B122" s="121" t="s">
        <v>1332</v>
      </c>
      <c r="C122" s="121" t="s">
        <v>1333</v>
      </c>
      <c r="D122" s="122" t="s">
        <v>21</v>
      </c>
      <c r="E122" s="127" t="s">
        <v>824</v>
      </c>
      <c r="F122" s="132">
        <v>25488</v>
      </c>
      <c r="G122" s="132">
        <v>25488</v>
      </c>
      <c r="H122" s="132">
        <v>25488</v>
      </c>
      <c r="I122" s="132">
        <v>25488</v>
      </c>
      <c r="J122" s="382" t="s">
        <v>1334</v>
      </c>
      <c r="K122" s="124" t="s">
        <v>1335</v>
      </c>
      <c r="L122" s="66" t="s">
        <v>66</v>
      </c>
    </row>
    <row r="123" spans="1:12" ht="27" customHeight="1" x14ac:dyDescent="0.35">
      <c r="A123" s="68"/>
      <c r="B123" s="69" t="s">
        <v>1336</v>
      </c>
      <c r="C123" s="69" t="s">
        <v>1337</v>
      </c>
      <c r="D123" s="78"/>
      <c r="E123" s="85"/>
      <c r="F123" s="69"/>
      <c r="G123" s="69"/>
      <c r="H123" s="69"/>
      <c r="I123" s="383"/>
      <c r="J123" s="383" t="s">
        <v>1338</v>
      </c>
      <c r="K123" s="86" t="s">
        <v>1339</v>
      </c>
      <c r="L123" s="83"/>
    </row>
    <row r="124" spans="1:12" ht="27" customHeight="1" x14ac:dyDescent="0.35">
      <c r="A124" s="68"/>
      <c r="B124" s="69"/>
      <c r="C124" s="69" t="s">
        <v>1340</v>
      </c>
      <c r="D124" s="78"/>
      <c r="E124" s="85"/>
      <c r="F124" s="85"/>
      <c r="G124" s="85"/>
      <c r="H124" s="85"/>
      <c r="I124" s="384"/>
      <c r="J124" s="385" t="s">
        <v>27</v>
      </c>
      <c r="K124" s="83"/>
      <c r="L124" s="68"/>
    </row>
    <row r="125" spans="1:12" ht="27" customHeight="1" x14ac:dyDescent="0.35">
      <c r="A125" s="68"/>
      <c r="B125" s="77"/>
      <c r="C125" s="69" t="s">
        <v>1341</v>
      </c>
      <c r="D125" s="78"/>
      <c r="E125" s="79"/>
      <c r="F125" s="79"/>
      <c r="G125" s="79"/>
      <c r="H125" s="79"/>
      <c r="I125" s="89"/>
      <c r="J125" s="200"/>
      <c r="K125" s="68"/>
      <c r="L125" s="68"/>
    </row>
    <row r="126" spans="1:12" ht="27" customHeight="1" x14ac:dyDescent="0.35">
      <c r="A126" s="68"/>
      <c r="B126" s="359"/>
      <c r="C126" s="71" t="s">
        <v>62</v>
      </c>
      <c r="D126" s="115"/>
      <c r="E126" s="117"/>
      <c r="F126" s="117"/>
      <c r="G126" s="117"/>
      <c r="H126" s="117"/>
      <c r="I126" s="157"/>
      <c r="J126" s="201"/>
      <c r="K126" s="73"/>
      <c r="L126" s="68"/>
    </row>
    <row r="127" spans="1:12" ht="27" customHeight="1" x14ac:dyDescent="0.35">
      <c r="A127" s="66">
        <v>6</v>
      </c>
      <c r="B127" s="121" t="s">
        <v>1354</v>
      </c>
      <c r="C127" s="121" t="s">
        <v>1355</v>
      </c>
      <c r="D127" s="122" t="s">
        <v>48</v>
      </c>
      <c r="E127" s="123">
        <v>140000</v>
      </c>
      <c r="F127" s="123">
        <v>140000</v>
      </c>
      <c r="G127" s="123">
        <v>140000</v>
      </c>
      <c r="H127" s="123">
        <v>140000</v>
      </c>
      <c r="I127" s="123">
        <v>140000</v>
      </c>
      <c r="J127" s="113" t="s">
        <v>1356</v>
      </c>
      <c r="K127" s="165" t="s">
        <v>1357</v>
      </c>
      <c r="L127" s="66" t="s">
        <v>66</v>
      </c>
    </row>
    <row r="128" spans="1:12" ht="27" customHeight="1" x14ac:dyDescent="0.35">
      <c r="A128" s="68"/>
      <c r="B128" s="69" t="s">
        <v>1358</v>
      </c>
      <c r="C128" s="69" t="s">
        <v>1359</v>
      </c>
      <c r="D128" s="78"/>
      <c r="E128" s="79"/>
      <c r="F128" s="78"/>
      <c r="G128" s="78"/>
      <c r="H128" s="78"/>
      <c r="I128" s="119"/>
      <c r="J128" s="119" t="s">
        <v>1360</v>
      </c>
      <c r="K128" s="150" t="s">
        <v>1361</v>
      </c>
      <c r="L128" s="86"/>
    </row>
    <row r="129" spans="1:12" ht="27" customHeight="1" x14ac:dyDescent="0.35">
      <c r="A129" s="68"/>
      <c r="B129" s="69"/>
      <c r="C129" s="69"/>
      <c r="D129" s="78"/>
      <c r="E129" s="79"/>
      <c r="F129" s="78"/>
      <c r="G129" s="78"/>
      <c r="H129" s="78"/>
      <c r="I129" s="78"/>
      <c r="J129" s="150"/>
      <c r="K129" s="86"/>
      <c r="L129" s="68"/>
    </row>
    <row r="130" spans="1:12" ht="27" customHeight="1" x14ac:dyDescent="0.35">
      <c r="A130" s="68"/>
      <c r="B130" s="77"/>
      <c r="C130" s="89"/>
      <c r="D130" s="77"/>
      <c r="E130" s="88"/>
      <c r="F130" s="163"/>
      <c r="G130" s="163"/>
      <c r="H130" s="163"/>
      <c r="I130" s="163"/>
      <c r="J130" s="77"/>
      <c r="K130" s="89"/>
      <c r="L130" s="68"/>
    </row>
    <row r="131" spans="1:12" ht="27" customHeight="1" x14ac:dyDescent="0.35">
      <c r="A131" s="68"/>
      <c r="B131" s="77"/>
      <c r="C131" s="89"/>
      <c r="D131" s="77"/>
      <c r="E131" s="88"/>
      <c r="F131" s="163"/>
      <c r="G131" s="163"/>
      <c r="H131" s="163"/>
      <c r="I131" s="163"/>
      <c r="J131" s="77"/>
      <c r="K131" s="89"/>
      <c r="L131" s="68"/>
    </row>
    <row r="132" spans="1:12" ht="27" customHeight="1" x14ac:dyDescent="0.35">
      <c r="A132" s="68"/>
      <c r="B132" s="77"/>
      <c r="C132" s="89"/>
      <c r="D132" s="77"/>
      <c r="E132" s="88"/>
      <c r="F132" s="163"/>
      <c r="G132" s="163"/>
      <c r="H132" s="163"/>
      <c r="I132" s="163"/>
      <c r="J132" s="77"/>
      <c r="K132" s="89"/>
      <c r="L132" s="68"/>
    </row>
    <row r="133" spans="1:12" ht="27" customHeight="1" x14ac:dyDescent="0.35">
      <c r="A133" s="68"/>
      <c r="B133" s="77"/>
      <c r="C133" s="89"/>
      <c r="D133" s="77"/>
      <c r="E133" s="88"/>
      <c r="F133" s="163"/>
      <c r="G133" s="163"/>
      <c r="H133" s="163"/>
      <c r="I133" s="163"/>
      <c r="J133" s="77"/>
      <c r="K133" s="89"/>
      <c r="L133" s="68"/>
    </row>
    <row r="134" spans="1:12" ht="27" customHeight="1" x14ac:dyDescent="0.35">
      <c r="A134" s="73"/>
      <c r="B134" s="116"/>
      <c r="C134" s="71"/>
      <c r="D134" s="116"/>
      <c r="E134" s="125"/>
      <c r="F134" s="414"/>
      <c r="G134" s="414"/>
      <c r="H134" s="414"/>
      <c r="I134" s="414"/>
      <c r="J134" s="116"/>
      <c r="K134" s="71"/>
      <c r="L134" s="73"/>
    </row>
    <row r="135" spans="1:12" ht="27" customHeight="1" x14ac:dyDescent="0.35">
      <c r="A135" s="314"/>
      <c r="B135" s="101"/>
      <c r="C135" s="101"/>
      <c r="D135" s="102" t="s">
        <v>27</v>
      </c>
      <c r="E135" s="102">
        <v>60</v>
      </c>
      <c r="F135" s="103"/>
      <c r="G135" s="103"/>
      <c r="H135" s="103"/>
      <c r="I135" s="103"/>
      <c r="J135" s="103"/>
      <c r="K135" s="104"/>
      <c r="L135" s="108" t="s">
        <v>79</v>
      </c>
    </row>
    <row r="136" spans="1:12" ht="27" customHeight="1" x14ac:dyDescent="0.4">
      <c r="A136" s="445" t="s">
        <v>4</v>
      </c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</row>
    <row r="137" spans="1:12" ht="27" customHeight="1" x14ac:dyDescent="0.4">
      <c r="A137" s="445" t="s">
        <v>895</v>
      </c>
      <c r="B137" s="445"/>
      <c r="C137" s="445"/>
      <c r="D137" s="445"/>
      <c r="E137" s="445"/>
      <c r="F137" s="445"/>
      <c r="G137" s="445"/>
      <c r="H137" s="445"/>
      <c r="I137" s="445"/>
      <c r="J137" s="445"/>
      <c r="K137" s="445"/>
      <c r="L137" s="445"/>
    </row>
    <row r="138" spans="1:12" ht="27" customHeight="1" x14ac:dyDescent="0.4">
      <c r="A138" s="445" t="s">
        <v>911</v>
      </c>
      <c r="B138" s="445"/>
      <c r="C138" s="445"/>
      <c r="D138" s="445"/>
      <c r="E138" s="445"/>
      <c r="F138" s="445"/>
      <c r="G138" s="445"/>
      <c r="H138" s="445"/>
      <c r="I138" s="445"/>
      <c r="J138" s="445"/>
      <c r="K138" s="445"/>
      <c r="L138" s="445"/>
    </row>
    <row r="139" spans="1:12" ht="27" customHeight="1" x14ac:dyDescent="0.4">
      <c r="A139" s="159"/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</row>
    <row r="140" spans="1:12" ht="27" customHeight="1" x14ac:dyDescent="0.4">
      <c r="A140" s="96" t="s">
        <v>981</v>
      </c>
      <c r="B140" s="96"/>
      <c r="C140" s="96"/>
      <c r="D140" s="96"/>
      <c r="E140" s="312"/>
      <c r="F140" s="312"/>
      <c r="G140" s="312"/>
      <c r="H140" s="312"/>
      <c r="I140" s="312"/>
      <c r="J140" s="312"/>
      <c r="K140" s="312"/>
      <c r="L140" s="98"/>
    </row>
    <row r="141" spans="1:12" ht="27" customHeight="1" x14ac:dyDescent="0.4">
      <c r="A141" s="96" t="s">
        <v>982</v>
      </c>
      <c r="B141" s="96"/>
      <c r="C141" s="312"/>
      <c r="D141" s="312"/>
      <c r="E141" s="312"/>
      <c r="F141" s="312"/>
      <c r="G141" s="312"/>
      <c r="H141" s="312"/>
      <c r="I141" s="312"/>
      <c r="J141" s="312"/>
      <c r="K141" s="312"/>
      <c r="L141" s="98"/>
    </row>
    <row r="142" spans="1:12" ht="27" customHeight="1" x14ac:dyDescent="0.4">
      <c r="A142" s="96"/>
      <c r="B142" s="96" t="s">
        <v>85</v>
      </c>
      <c r="C142" s="312"/>
      <c r="D142" s="312"/>
      <c r="E142" s="312"/>
      <c r="F142" s="312"/>
      <c r="G142" s="312"/>
      <c r="H142" s="312"/>
      <c r="I142" s="312"/>
      <c r="J142" s="312"/>
      <c r="K142" s="312"/>
      <c r="L142" s="98"/>
    </row>
    <row r="143" spans="1:12" ht="27" customHeight="1" x14ac:dyDescent="0.4">
      <c r="A143" s="438" t="s">
        <v>794</v>
      </c>
      <c r="B143" s="438"/>
      <c r="C143" s="438"/>
      <c r="D143" s="438"/>
      <c r="E143" s="438"/>
      <c r="F143" s="438"/>
      <c r="G143" s="438"/>
      <c r="H143" s="438"/>
      <c r="I143" s="438"/>
      <c r="J143" s="438"/>
      <c r="K143" s="438"/>
      <c r="L143" s="438"/>
    </row>
    <row r="144" spans="1:12" ht="27" customHeight="1" x14ac:dyDescent="0.35">
      <c r="A144" s="310"/>
      <c r="B144" s="63"/>
      <c r="C144" s="64"/>
      <c r="D144" s="66" t="s">
        <v>7</v>
      </c>
      <c r="E144" s="442" t="s">
        <v>15</v>
      </c>
      <c r="F144" s="443"/>
      <c r="G144" s="443"/>
      <c r="H144" s="443"/>
      <c r="I144" s="444"/>
      <c r="J144" s="311" t="s">
        <v>42</v>
      </c>
      <c r="K144" s="66"/>
      <c r="L144" s="90" t="s">
        <v>34</v>
      </c>
    </row>
    <row r="145" spans="1:12" ht="27" customHeight="1" x14ac:dyDescent="0.35">
      <c r="A145" s="67" t="s">
        <v>5</v>
      </c>
      <c r="B145" s="68" t="s">
        <v>3</v>
      </c>
      <c r="C145" s="67" t="s">
        <v>6</v>
      </c>
      <c r="D145" s="68" t="s">
        <v>8</v>
      </c>
      <c r="E145" s="310">
        <v>2561</v>
      </c>
      <c r="F145" s="66">
        <v>2562</v>
      </c>
      <c r="G145" s="66">
        <v>2563</v>
      </c>
      <c r="H145" s="66">
        <v>2564</v>
      </c>
      <c r="I145" s="66">
        <v>2565</v>
      </c>
      <c r="J145" s="68" t="s">
        <v>43</v>
      </c>
      <c r="K145" s="68" t="s">
        <v>45</v>
      </c>
      <c r="L145" s="83" t="s">
        <v>72</v>
      </c>
    </row>
    <row r="146" spans="1:12" ht="27" customHeight="1" x14ac:dyDescent="0.35">
      <c r="A146" s="70"/>
      <c r="B146" s="71"/>
      <c r="C146" s="72"/>
      <c r="D146" s="73"/>
      <c r="E146" s="70" t="s">
        <v>2</v>
      </c>
      <c r="F146" s="73" t="s">
        <v>2</v>
      </c>
      <c r="G146" s="73" t="s">
        <v>2</v>
      </c>
      <c r="H146" s="73" t="s">
        <v>2</v>
      </c>
      <c r="I146" s="73" t="s">
        <v>2</v>
      </c>
      <c r="J146" s="73"/>
      <c r="K146" s="73"/>
      <c r="L146" s="91" t="s">
        <v>71</v>
      </c>
    </row>
    <row r="147" spans="1:12" ht="27" customHeight="1" x14ac:dyDescent="0.35">
      <c r="A147" s="90">
        <v>7</v>
      </c>
      <c r="B147" s="74" t="s">
        <v>57</v>
      </c>
      <c r="C147" s="63" t="s">
        <v>1636</v>
      </c>
      <c r="D147" s="74" t="s">
        <v>1638</v>
      </c>
      <c r="E147" s="75" t="s">
        <v>824</v>
      </c>
      <c r="F147" s="75" t="s">
        <v>824</v>
      </c>
      <c r="G147" s="75">
        <v>40000</v>
      </c>
      <c r="H147" s="75">
        <v>40000</v>
      </c>
      <c r="I147" s="75">
        <v>40000</v>
      </c>
      <c r="J147" s="75" t="s">
        <v>1637</v>
      </c>
      <c r="K147" s="113" t="s">
        <v>1639</v>
      </c>
      <c r="L147" s="66" t="s">
        <v>66</v>
      </c>
    </row>
    <row r="148" spans="1:12" ht="27" customHeight="1" x14ac:dyDescent="0.35">
      <c r="A148" s="73"/>
      <c r="B148" s="77"/>
      <c r="C148" s="89"/>
      <c r="D148" s="78"/>
      <c r="E148" s="79"/>
      <c r="F148" s="79"/>
      <c r="G148" s="79"/>
      <c r="H148" s="79"/>
      <c r="I148" s="79"/>
      <c r="J148" s="89"/>
      <c r="K148" s="119" t="s">
        <v>1640</v>
      </c>
      <c r="L148" s="68"/>
    </row>
    <row r="149" spans="1:12" ht="27" customHeight="1" x14ac:dyDescent="0.35">
      <c r="A149" s="68">
        <v>8</v>
      </c>
      <c r="B149" s="121" t="s">
        <v>372</v>
      </c>
      <c r="C149" s="121" t="s">
        <v>373</v>
      </c>
      <c r="D149" s="122" t="s">
        <v>374</v>
      </c>
      <c r="E149" s="123">
        <v>30000</v>
      </c>
      <c r="F149" s="123">
        <v>30000</v>
      </c>
      <c r="G149" s="123">
        <v>30000</v>
      </c>
      <c r="H149" s="123">
        <v>30000</v>
      </c>
      <c r="I149" s="123">
        <v>30000</v>
      </c>
      <c r="J149" s="195" t="s">
        <v>377</v>
      </c>
      <c r="K149" s="195" t="s">
        <v>378</v>
      </c>
      <c r="L149" s="66" t="s">
        <v>66</v>
      </c>
    </row>
    <row r="150" spans="1:12" ht="27" customHeight="1" x14ac:dyDescent="0.35">
      <c r="A150" s="83"/>
      <c r="B150" s="69" t="s">
        <v>1644</v>
      </c>
      <c r="C150" s="69" t="s">
        <v>375</v>
      </c>
      <c r="D150" s="78" t="s">
        <v>376</v>
      </c>
      <c r="E150" s="79"/>
      <c r="F150" s="78"/>
      <c r="G150" s="78"/>
      <c r="H150" s="78"/>
      <c r="I150" s="78"/>
      <c r="J150" s="431" t="s">
        <v>379</v>
      </c>
      <c r="K150" s="430" t="s">
        <v>380</v>
      </c>
      <c r="L150" s="83"/>
    </row>
    <row r="151" spans="1:12" ht="27" customHeight="1" x14ac:dyDescent="0.35">
      <c r="A151" s="91"/>
      <c r="B151" s="114"/>
      <c r="C151" s="114"/>
      <c r="D151" s="115" t="s">
        <v>48</v>
      </c>
      <c r="E151" s="117"/>
      <c r="F151" s="115"/>
      <c r="G151" s="115"/>
      <c r="H151" s="115"/>
      <c r="I151" s="115"/>
      <c r="J151" s="178"/>
      <c r="K151" s="176"/>
      <c r="L151" s="91"/>
    </row>
    <row r="152" spans="1:12" ht="27" customHeight="1" x14ac:dyDescent="0.35">
      <c r="A152" s="83">
        <v>9</v>
      </c>
      <c r="B152" s="77" t="s">
        <v>387</v>
      </c>
      <c r="C152" s="89" t="s">
        <v>388</v>
      </c>
      <c r="D152" s="78" t="s">
        <v>389</v>
      </c>
      <c r="E152" s="85">
        <v>100000</v>
      </c>
      <c r="F152" s="85">
        <v>50000</v>
      </c>
      <c r="G152" s="85">
        <v>50000</v>
      </c>
      <c r="H152" s="85">
        <v>50000</v>
      </c>
      <c r="I152" s="85">
        <v>50000</v>
      </c>
      <c r="J152" s="169" t="s">
        <v>390</v>
      </c>
      <c r="K152" s="153" t="s">
        <v>391</v>
      </c>
      <c r="L152" s="68" t="s">
        <v>66</v>
      </c>
    </row>
    <row r="153" spans="1:12" ht="27" customHeight="1" x14ac:dyDescent="0.35">
      <c r="A153" s="91"/>
      <c r="B153" s="116"/>
      <c r="C153" s="71"/>
      <c r="D153" s="115" t="s">
        <v>1685</v>
      </c>
      <c r="E153" s="128"/>
      <c r="F153" s="114"/>
      <c r="G153" s="114"/>
      <c r="H153" s="114"/>
      <c r="I153" s="114"/>
      <c r="J153" s="170" t="s">
        <v>1686</v>
      </c>
      <c r="K153" s="154" t="s">
        <v>333</v>
      </c>
      <c r="L153" s="73"/>
    </row>
    <row r="154" spans="1:12" ht="27" customHeight="1" x14ac:dyDescent="0.35">
      <c r="A154" s="90">
        <v>10</v>
      </c>
      <c r="B154" s="74" t="s">
        <v>1508</v>
      </c>
      <c r="C154" s="63" t="s">
        <v>1511</v>
      </c>
      <c r="D154" s="122" t="s">
        <v>1514</v>
      </c>
      <c r="E154" s="127" t="s">
        <v>824</v>
      </c>
      <c r="F154" s="127" t="s">
        <v>824</v>
      </c>
      <c r="G154" s="132">
        <v>300000</v>
      </c>
      <c r="H154" s="127" t="s">
        <v>824</v>
      </c>
      <c r="I154" s="127" t="s">
        <v>824</v>
      </c>
      <c r="J154" s="171" t="s">
        <v>1519</v>
      </c>
      <c r="K154" s="174" t="s">
        <v>1522</v>
      </c>
      <c r="L154" s="66" t="s">
        <v>66</v>
      </c>
    </row>
    <row r="155" spans="1:12" ht="27" customHeight="1" x14ac:dyDescent="0.35">
      <c r="A155" s="83"/>
      <c r="B155" s="77" t="s">
        <v>1509</v>
      </c>
      <c r="C155" s="89" t="s">
        <v>1512</v>
      </c>
      <c r="D155" s="78" t="s">
        <v>1515</v>
      </c>
      <c r="E155" s="85"/>
      <c r="F155" s="69"/>
      <c r="G155" s="69"/>
      <c r="H155" s="69"/>
      <c r="I155" s="69"/>
      <c r="J155" s="169" t="s">
        <v>1520</v>
      </c>
      <c r="K155" s="209" t="s">
        <v>1523</v>
      </c>
      <c r="L155" s="68"/>
    </row>
    <row r="156" spans="1:12" ht="27" customHeight="1" x14ac:dyDescent="0.35">
      <c r="A156" s="83"/>
      <c r="B156" s="69" t="s">
        <v>1510</v>
      </c>
      <c r="C156" s="69" t="s">
        <v>1513</v>
      </c>
      <c r="D156" s="78" t="s">
        <v>1516</v>
      </c>
      <c r="E156" s="85"/>
      <c r="F156" s="84"/>
      <c r="G156" s="84"/>
      <c r="H156" s="84"/>
      <c r="I156" s="84"/>
      <c r="J156" s="78" t="s">
        <v>1521</v>
      </c>
      <c r="K156" s="210" t="s">
        <v>1524</v>
      </c>
      <c r="L156" s="83"/>
    </row>
    <row r="157" spans="1:12" ht="27" customHeight="1" x14ac:dyDescent="0.35">
      <c r="A157" s="83"/>
      <c r="B157" s="69"/>
      <c r="C157" s="69"/>
      <c r="D157" s="78" t="s">
        <v>1517</v>
      </c>
      <c r="E157" s="85"/>
      <c r="F157" s="84"/>
      <c r="G157" s="84"/>
      <c r="H157" s="84"/>
      <c r="I157" s="84"/>
      <c r="J157" s="78"/>
      <c r="K157" s="210" t="s">
        <v>1525</v>
      </c>
      <c r="L157" s="83"/>
    </row>
    <row r="158" spans="1:12" ht="27" customHeight="1" x14ac:dyDescent="0.35">
      <c r="A158" s="91"/>
      <c r="B158" s="114"/>
      <c r="C158" s="114"/>
      <c r="D158" s="115" t="s">
        <v>1518</v>
      </c>
      <c r="E158" s="128"/>
      <c r="F158" s="136"/>
      <c r="G158" s="136"/>
      <c r="H158" s="136"/>
      <c r="I158" s="136"/>
      <c r="J158" s="115"/>
      <c r="K158" s="335"/>
      <c r="L158" s="91"/>
    </row>
    <row r="159" spans="1:12" ht="27" customHeight="1" x14ac:dyDescent="0.35">
      <c r="A159" s="90">
        <v>11</v>
      </c>
      <c r="B159" s="121" t="s">
        <v>1526</v>
      </c>
      <c r="C159" s="121" t="s">
        <v>1527</v>
      </c>
      <c r="D159" s="122" t="s">
        <v>1532</v>
      </c>
      <c r="E159" s="127" t="s">
        <v>824</v>
      </c>
      <c r="F159" s="127" t="s">
        <v>824</v>
      </c>
      <c r="G159" s="127">
        <v>30000</v>
      </c>
      <c r="H159" s="127">
        <v>30000</v>
      </c>
      <c r="I159" s="127">
        <v>30000</v>
      </c>
      <c r="J159" s="122" t="s">
        <v>1531</v>
      </c>
      <c r="K159" s="415" t="s">
        <v>1533</v>
      </c>
      <c r="L159" s="66" t="s">
        <v>66</v>
      </c>
    </row>
    <row r="160" spans="1:12" ht="27" customHeight="1" x14ac:dyDescent="0.35">
      <c r="A160" s="83"/>
      <c r="B160" s="69"/>
      <c r="C160" s="69" t="s">
        <v>1528</v>
      </c>
      <c r="D160" s="78"/>
      <c r="E160" s="85"/>
      <c r="F160" s="84"/>
      <c r="G160" s="84"/>
      <c r="H160" s="84"/>
      <c r="I160" s="84"/>
      <c r="J160" s="78"/>
      <c r="K160" s="210" t="s">
        <v>1534</v>
      </c>
      <c r="L160" s="83"/>
    </row>
    <row r="161" spans="1:12" ht="27" customHeight="1" x14ac:dyDescent="0.35">
      <c r="A161" s="83"/>
      <c r="B161" s="69"/>
      <c r="C161" s="69" t="s">
        <v>1529</v>
      </c>
      <c r="D161" s="78"/>
      <c r="E161" s="85"/>
      <c r="F161" s="84"/>
      <c r="G161" s="84"/>
      <c r="H161" s="84"/>
      <c r="I161" s="84"/>
      <c r="J161" s="78"/>
      <c r="K161" s="210" t="s">
        <v>1535</v>
      </c>
      <c r="L161" s="83"/>
    </row>
    <row r="162" spans="1:12" ht="27" customHeight="1" x14ac:dyDescent="0.35">
      <c r="A162" s="83"/>
      <c r="B162" s="69"/>
      <c r="C162" s="69" t="s">
        <v>1530</v>
      </c>
      <c r="D162" s="78"/>
      <c r="E162" s="85"/>
      <c r="F162" s="84"/>
      <c r="G162" s="84"/>
      <c r="H162" s="84"/>
      <c r="I162" s="84"/>
      <c r="J162" s="78"/>
      <c r="K162" s="210"/>
      <c r="L162" s="83"/>
    </row>
    <row r="163" spans="1:12" ht="27" customHeight="1" x14ac:dyDescent="0.35">
      <c r="A163" s="83"/>
      <c r="B163" s="69"/>
      <c r="C163" s="69"/>
      <c r="D163" s="78"/>
      <c r="E163" s="85"/>
      <c r="F163" s="84"/>
      <c r="G163" s="84"/>
      <c r="H163" s="84"/>
      <c r="I163" s="84"/>
      <c r="J163" s="78"/>
      <c r="K163" s="210"/>
      <c r="L163" s="83"/>
    </row>
    <row r="164" spans="1:12" ht="27" customHeight="1" x14ac:dyDescent="0.35">
      <c r="A164" s="83"/>
      <c r="B164" s="69"/>
      <c r="C164" s="69"/>
      <c r="D164" s="78"/>
      <c r="E164" s="85"/>
      <c r="F164" s="84"/>
      <c r="G164" s="84"/>
      <c r="H164" s="84"/>
      <c r="I164" s="84"/>
      <c r="J164" s="78"/>
      <c r="K164" s="210"/>
      <c r="L164" s="83"/>
    </row>
    <row r="165" spans="1:12" ht="27" customHeight="1" x14ac:dyDescent="0.35">
      <c r="A165" s="83"/>
      <c r="B165" s="69"/>
      <c r="C165" s="69"/>
      <c r="D165" s="78"/>
      <c r="E165" s="85"/>
      <c r="F165" s="84"/>
      <c r="G165" s="84"/>
      <c r="H165" s="84"/>
      <c r="I165" s="84"/>
      <c r="J165" s="78"/>
      <c r="K165" s="210"/>
      <c r="L165" s="83"/>
    </row>
    <row r="166" spans="1:12" ht="27" customHeight="1" x14ac:dyDescent="0.35">
      <c r="A166" s="68"/>
      <c r="B166" s="77"/>
      <c r="C166" s="89"/>
      <c r="D166" s="77"/>
      <c r="E166" s="88"/>
      <c r="F166" s="163"/>
      <c r="G166" s="163"/>
      <c r="H166" s="163"/>
      <c r="I166" s="163"/>
      <c r="J166" s="77"/>
      <c r="K166" s="89"/>
      <c r="L166" s="68"/>
    </row>
    <row r="167" spans="1:12" ht="27" customHeight="1" x14ac:dyDescent="0.35">
      <c r="A167" s="73"/>
      <c r="B167" s="116"/>
      <c r="C167" s="71"/>
      <c r="D167" s="116"/>
      <c r="E167" s="125"/>
      <c r="F167" s="414"/>
      <c r="G167" s="414"/>
      <c r="H167" s="414"/>
      <c r="I167" s="414"/>
      <c r="J167" s="116"/>
      <c r="K167" s="71"/>
      <c r="L167" s="73"/>
    </row>
    <row r="168" spans="1:12" ht="27" customHeight="1" x14ac:dyDescent="0.35">
      <c r="A168" s="314"/>
      <c r="B168" s="101"/>
      <c r="C168" s="101"/>
      <c r="D168" s="102" t="s">
        <v>27</v>
      </c>
      <c r="E168" s="102">
        <v>61</v>
      </c>
      <c r="F168" s="103"/>
      <c r="G168" s="103"/>
      <c r="H168" s="103"/>
      <c r="I168" s="103"/>
      <c r="J168" s="103"/>
      <c r="K168" s="104"/>
      <c r="L168" s="108" t="s">
        <v>79</v>
      </c>
    </row>
    <row r="169" spans="1:12" ht="27" customHeight="1" x14ac:dyDescent="0.4">
      <c r="A169" s="445" t="s">
        <v>4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</row>
    <row r="170" spans="1:12" ht="27" customHeight="1" x14ac:dyDescent="0.4">
      <c r="A170" s="445" t="s">
        <v>895</v>
      </c>
      <c r="B170" s="445"/>
      <c r="C170" s="445"/>
      <c r="D170" s="445"/>
      <c r="E170" s="445"/>
      <c r="F170" s="445"/>
      <c r="G170" s="445"/>
      <c r="H170" s="445"/>
      <c r="I170" s="445"/>
      <c r="J170" s="445"/>
      <c r="K170" s="445"/>
      <c r="L170" s="445"/>
    </row>
    <row r="171" spans="1:12" ht="27" customHeight="1" x14ac:dyDescent="0.4">
      <c r="A171" s="445" t="s">
        <v>911</v>
      </c>
      <c r="B171" s="445"/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</row>
    <row r="172" spans="1:12" ht="27" customHeight="1" x14ac:dyDescent="0.4">
      <c r="A172" s="96" t="s">
        <v>846</v>
      </c>
      <c r="B172" s="96"/>
      <c r="C172" s="96"/>
      <c r="D172" s="96"/>
      <c r="E172" s="312"/>
      <c r="F172" s="312"/>
      <c r="G172" s="312"/>
      <c r="H172" s="312"/>
      <c r="I172" s="312"/>
      <c r="J172" s="312"/>
      <c r="K172" s="312"/>
      <c r="L172" s="98"/>
    </row>
    <row r="173" spans="1:12" ht="27" customHeight="1" x14ac:dyDescent="0.4">
      <c r="A173" s="96" t="s">
        <v>847</v>
      </c>
      <c r="B173" s="96"/>
      <c r="C173" s="312"/>
      <c r="D173" s="312"/>
      <c r="E173" s="312"/>
      <c r="F173" s="312"/>
      <c r="G173" s="312"/>
      <c r="H173" s="312"/>
      <c r="I173" s="312"/>
      <c r="J173" s="312"/>
      <c r="K173" s="312"/>
      <c r="L173" s="98"/>
    </row>
    <row r="174" spans="1:12" ht="27" customHeight="1" x14ac:dyDescent="0.4">
      <c r="A174" s="96"/>
      <c r="B174" s="96" t="s">
        <v>85</v>
      </c>
      <c r="C174" s="312"/>
      <c r="D174" s="312"/>
      <c r="E174" s="312"/>
      <c r="F174" s="312"/>
      <c r="G174" s="312"/>
      <c r="H174" s="312"/>
      <c r="I174" s="312"/>
      <c r="J174" s="312"/>
      <c r="K174" s="312"/>
      <c r="L174" s="98"/>
    </row>
    <row r="175" spans="1:12" ht="27" customHeight="1" x14ac:dyDescent="0.4">
      <c r="A175" s="438" t="s">
        <v>1726</v>
      </c>
      <c r="B175" s="438"/>
      <c r="C175" s="438"/>
      <c r="D175" s="438"/>
      <c r="E175" s="438"/>
      <c r="F175" s="438"/>
      <c r="G175" s="438"/>
      <c r="H175" s="438"/>
      <c r="I175" s="438"/>
      <c r="J175" s="438"/>
      <c r="K175" s="438"/>
      <c r="L175" s="438"/>
    </row>
    <row r="176" spans="1:12" ht="27" customHeight="1" x14ac:dyDescent="0.35">
      <c r="A176" s="392"/>
      <c r="B176" s="63"/>
      <c r="C176" s="64"/>
      <c r="D176" s="66" t="s">
        <v>7</v>
      </c>
      <c r="E176" s="442" t="s">
        <v>15</v>
      </c>
      <c r="F176" s="443"/>
      <c r="G176" s="443"/>
      <c r="H176" s="443"/>
      <c r="I176" s="444"/>
      <c r="J176" s="393" t="s">
        <v>42</v>
      </c>
      <c r="K176" s="66"/>
      <c r="L176" s="90" t="s">
        <v>34</v>
      </c>
    </row>
    <row r="177" spans="1:12" ht="27" customHeight="1" x14ac:dyDescent="0.35">
      <c r="A177" s="67" t="s">
        <v>5</v>
      </c>
      <c r="B177" s="68" t="s">
        <v>3</v>
      </c>
      <c r="C177" s="67" t="s">
        <v>6</v>
      </c>
      <c r="D177" s="68" t="s">
        <v>8</v>
      </c>
      <c r="E177" s="392">
        <v>2561</v>
      </c>
      <c r="F177" s="66">
        <v>2562</v>
      </c>
      <c r="G177" s="66">
        <v>2563</v>
      </c>
      <c r="H177" s="66">
        <v>2564</v>
      </c>
      <c r="I177" s="66">
        <v>2565</v>
      </c>
      <c r="J177" s="68" t="s">
        <v>43</v>
      </c>
      <c r="K177" s="68" t="s">
        <v>45</v>
      </c>
      <c r="L177" s="83" t="s">
        <v>72</v>
      </c>
    </row>
    <row r="178" spans="1:12" ht="27" customHeight="1" x14ac:dyDescent="0.35">
      <c r="A178" s="70"/>
      <c r="B178" s="71"/>
      <c r="C178" s="72"/>
      <c r="D178" s="73"/>
      <c r="E178" s="70" t="s">
        <v>2</v>
      </c>
      <c r="F178" s="73" t="s">
        <v>2</v>
      </c>
      <c r="G178" s="73" t="s">
        <v>2</v>
      </c>
      <c r="H178" s="73" t="s">
        <v>2</v>
      </c>
      <c r="I178" s="73" t="s">
        <v>2</v>
      </c>
      <c r="J178" s="73"/>
      <c r="K178" s="73"/>
      <c r="L178" s="91" t="s">
        <v>71</v>
      </c>
    </row>
    <row r="179" spans="1:12" ht="27" customHeight="1" x14ac:dyDescent="0.35">
      <c r="A179" s="203"/>
      <c r="B179" s="68" t="s">
        <v>1641</v>
      </c>
      <c r="C179" s="89"/>
      <c r="D179" s="77"/>
      <c r="E179" s="131"/>
      <c r="F179" s="131"/>
      <c r="G179" s="131"/>
      <c r="H179" s="131"/>
      <c r="I179" s="131"/>
      <c r="J179" s="309"/>
      <c r="K179" s="200"/>
      <c r="L179" s="68"/>
    </row>
    <row r="180" spans="1:12" ht="27" customHeight="1" x14ac:dyDescent="0.35">
      <c r="A180" s="203"/>
      <c r="B180" s="77"/>
      <c r="C180" s="89"/>
      <c r="D180" s="78"/>
      <c r="E180" s="79"/>
      <c r="F180" s="79"/>
      <c r="G180" s="79"/>
      <c r="H180" s="79"/>
      <c r="I180" s="79"/>
      <c r="J180" s="156"/>
      <c r="K180" s="200"/>
      <c r="L180" s="68"/>
    </row>
    <row r="181" spans="1:12" ht="27" customHeight="1" x14ac:dyDescent="0.35">
      <c r="A181" s="203"/>
      <c r="B181" s="77"/>
      <c r="C181" s="89"/>
      <c r="D181" s="78"/>
      <c r="E181" s="79"/>
      <c r="F181" s="78"/>
      <c r="G181" s="78"/>
      <c r="H181" s="78"/>
      <c r="I181" s="78"/>
      <c r="J181" s="156"/>
      <c r="K181" s="200"/>
      <c r="L181" s="68"/>
    </row>
    <row r="182" spans="1:12" ht="27" customHeight="1" x14ac:dyDescent="0.35">
      <c r="A182" s="203"/>
      <c r="B182" s="77"/>
      <c r="C182" s="89"/>
      <c r="D182" s="77"/>
      <c r="E182" s="131"/>
      <c r="F182" s="131"/>
      <c r="G182" s="131"/>
      <c r="H182" s="131"/>
      <c r="I182" s="131"/>
      <c r="J182" s="309"/>
      <c r="K182" s="200"/>
      <c r="L182" s="68"/>
    </row>
    <row r="183" spans="1:12" ht="27" customHeight="1" x14ac:dyDescent="0.35">
      <c r="A183" s="203"/>
      <c r="B183" s="77"/>
      <c r="C183" s="89"/>
      <c r="D183" s="78"/>
      <c r="E183" s="79"/>
      <c r="F183" s="79"/>
      <c r="G183" s="79"/>
      <c r="H183" s="79"/>
      <c r="I183" s="79"/>
      <c r="J183" s="156"/>
      <c r="K183" s="200"/>
      <c r="L183" s="68"/>
    </row>
    <row r="184" spans="1:12" ht="27" customHeight="1" x14ac:dyDescent="0.35">
      <c r="A184" s="203"/>
      <c r="B184" s="77"/>
      <c r="C184" s="89"/>
      <c r="D184" s="78"/>
      <c r="E184" s="79"/>
      <c r="F184" s="78"/>
      <c r="G184" s="78"/>
      <c r="H184" s="78"/>
      <c r="I184" s="78"/>
      <c r="J184" s="156"/>
      <c r="K184" s="200"/>
      <c r="L184" s="68"/>
    </row>
    <row r="185" spans="1:12" ht="27" customHeight="1" x14ac:dyDescent="0.35">
      <c r="A185" s="83"/>
      <c r="B185" s="77"/>
      <c r="C185" s="89"/>
      <c r="D185" s="77"/>
      <c r="E185" s="131"/>
      <c r="F185" s="131"/>
      <c r="G185" s="131"/>
      <c r="H185" s="131"/>
      <c r="I185" s="131"/>
      <c r="J185" s="309"/>
      <c r="K185" s="200"/>
      <c r="L185" s="68"/>
    </row>
    <row r="186" spans="1:12" ht="27" customHeight="1" x14ac:dyDescent="0.35">
      <c r="A186" s="68"/>
      <c r="B186" s="77"/>
      <c r="C186" s="89"/>
      <c r="D186" s="78"/>
      <c r="E186" s="79"/>
      <c r="F186" s="79"/>
      <c r="G186" s="79"/>
      <c r="H186" s="79"/>
      <c r="I186" s="79"/>
      <c r="J186" s="156"/>
      <c r="K186" s="200"/>
      <c r="L186" s="68"/>
    </row>
    <row r="187" spans="1:12" ht="33.75" customHeight="1" x14ac:dyDescent="0.35">
      <c r="A187" s="68"/>
      <c r="B187" s="77"/>
      <c r="C187" s="89"/>
      <c r="D187" s="78"/>
      <c r="E187" s="79"/>
      <c r="F187" s="78"/>
      <c r="G187" s="78"/>
      <c r="H187" s="78"/>
      <c r="I187" s="78"/>
      <c r="J187" s="156"/>
      <c r="K187" s="200"/>
      <c r="L187" s="68"/>
    </row>
    <row r="188" spans="1:12" ht="33.75" customHeight="1" x14ac:dyDescent="0.35">
      <c r="A188" s="83"/>
      <c r="B188" s="69"/>
      <c r="C188" s="69"/>
      <c r="D188" s="78"/>
      <c r="E188" s="84"/>
      <c r="F188" s="83"/>
      <c r="G188" s="83"/>
      <c r="H188" s="83"/>
      <c r="I188" s="83"/>
      <c r="J188" s="83"/>
      <c r="K188" s="86"/>
      <c r="L188" s="83"/>
    </row>
    <row r="189" spans="1:12" ht="26.25" customHeight="1" x14ac:dyDescent="0.35">
      <c r="A189" s="83"/>
      <c r="B189" s="69"/>
      <c r="C189" s="69"/>
      <c r="D189" s="78"/>
      <c r="E189" s="84"/>
      <c r="F189" s="83"/>
      <c r="G189" s="83"/>
      <c r="H189" s="83"/>
      <c r="I189" s="83"/>
      <c r="J189" s="83"/>
      <c r="K189" s="86"/>
      <c r="L189" s="83"/>
    </row>
    <row r="190" spans="1:12" ht="25.5" customHeight="1" x14ac:dyDescent="0.35">
      <c r="A190" s="83"/>
      <c r="B190" s="69"/>
      <c r="C190" s="69"/>
      <c r="D190" s="78"/>
      <c r="E190" s="84"/>
      <c r="F190" s="83"/>
      <c r="G190" s="83"/>
      <c r="H190" s="83"/>
      <c r="I190" s="83"/>
      <c r="J190" s="83"/>
      <c r="K190" s="86"/>
      <c r="L190" s="83"/>
    </row>
    <row r="191" spans="1:12" ht="33.75" customHeight="1" x14ac:dyDescent="0.35">
      <c r="A191" s="83"/>
      <c r="B191" s="69"/>
      <c r="C191" s="69"/>
      <c r="D191" s="78"/>
      <c r="E191" s="84"/>
      <c r="F191" s="83"/>
      <c r="G191" s="83"/>
      <c r="H191" s="83"/>
      <c r="I191" s="83"/>
      <c r="J191" s="83"/>
      <c r="K191" s="86"/>
      <c r="L191" s="83"/>
    </row>
    <row r="192" spans="1:12" ht="33.75" customHeight="1" x14ac:dyDescent="0.35">
      <c r="A192" s="83"/>
      <c r="B192" s="69"/>
      <c r="C192" s="69"/>
      <c r="D192" s="78"/>
      <c r="E192" s="84"/>
      <c r="F192" s="83"/>
      <c r="G192" s="83"/>
      <c r="H192" s="83"/>
      <c r="I192" s="83"/>
      <c r="J192" s="83"/>
      <c r="K192" s="86"/>
      <c r="L192" s="83"/>
    </row>
    <row r="193" spans="1:12" ht="33.75" customHeight="1" x14ac:dyDescent="0.35">
      <c r="A193" s="83"/>
      <c r="B193" s="69"/>
      <c r="C193" s="69"/>
      <c r="D193" s="78"/>
      <c r="E193" s="84"/>
      <c r="F193" s="83"/>
      <c r="G193" s="83"/>
      <c r="H193" s="83"/>
      <c r="I193" s="83"/>
      <c r="J193" s="83"/>
      <c r="K193" s="86"/>
      <c r="L193" s="83"/>
    </row>
    <row r="194" spans="1:12" ht="33.75" customHeight="1" x14ac:dyDescent="0.35">
      <c r="A194" s="83"/>
      <c r="B194" s="69"/>
      <c r="C194" s="69"/>
      <c r="D194" s="78"/>
      <c r="E194" s="84"/>
      <c r="F194" s="83"/>
      <c r="G194" s="83"/>
      <c r="H194" s="83"/>
      <c r="I194" s="83"/>
      <c r="J194" s="83"/>
      <c r="K194" s="86"/>
      <c r="L194" s="83"/>
    </row>
    <row r="195" spans="1:12" ht="33.75" customHeight="1" x14ac:dyDescent="0.35">
      <c r="A195" s="83"/>
      <c r="B195" s="69"/>
      <c r="C195" s="69"/>
      <c r="D195" s="78"/>
      <c r="E195" s="84"/>
      <c r="F195" s="83"/>
      <c r="G195" s="83"/>
      <c r="H195" s="83"/>
      <c r="I195" s="83"/>
      <c r="J195" s="83"/>
      <c r="K195" s="86"/>
      <c r="L195" s="83"/>
    </row>
    <row r="196" spans="1:12" ht="33.75" customHeight="1" x14ac:dyDescent="0.35">
      <c r="A196" s="83"/>
      <c r="B196" s="69"/>
      <c r="C196" s="69"/>
      <c r="D196" s="78"/>
      <c r="E196" s="84"/>
      <c r="F196" s="83"/>
      <c r="G196" s="83"/>
      <c r="H196" s="83"/>
      <c r="I196" s="83"/>
      <c r="J196" s="83"/>
      <c r="K196" s="86"/>
      <c r="L196" s="83"/>
    </row>
    <row r="197" spans="1:12" ht="33.75" customHeight="1" x14ac:dyDescent="0.35">
      <c r="A197" s="83"/>
      <c r="B197" s="69"/>
      <c r="C197" s="69"/>
      <c r="D197" s="78"/>
      <c r="E197" s="84"/>
      <c r="F197" s="83"/>
      <c r="G197" s="83"/>
      <c r="H197" s="83"/>
      <c r="I197" s="83"/>
      <c r="J197" s="83"/>
      <c r="K197" s="86"/>
      <c r="L197" s="83"/>
    </row>
    <row r="198" spans="1:12" ht="26.25" customHeight="1" x14ac:dyDescent="0.35">
      <c r="A198" s="91"/>
      <c r="B198" s="114"/>
      <c r="C198" s="114"/>
      <c r="D198" s="115"/>
      <c r="E198" s="136"/>
      <c r="F198" s="91"/>
      <c r="G198" s="91"/>
      <c r="H198" s="91"/>
      <c r="I198" s="91"/>
      <c r="J198" s="91"/>
      <c r="K198" s="118"/>
      <c r="L198" s="91"/>
    </row>
    <row r="199" spans="1:12" ht="25.5" customHeight="1" x14ac:dyDescent="0.35">
      <c r="A199" s="314"/>
      <c r="B199" s="101"/>
      <c r="C199" s="101"/>
      <c r="D199" s="102" t="s">
        <v>27</v>
      </c>
      <c r="E199" s="102">
        <v>62</v>
      </c>
      <c r="F199" s="103"/>
      <c r="G199" s="103"/>
      <c r="H199" s="103"/>
      <c r="I199" s="103"/>
      <c r="J199" s="103"/>
      <c r="K199" s="104"/>
      <c r="L199" s="108" t="s">
        <v>79</v>
      </c>
    </row>
    <row r="200" spans="1:12" ht="24.75" customHeight="1" x14ac:dyDescent="0.4">
      <c r="A200" s="445" t="s">
        <v>4</v>
      </c>
      <c r="B200" s="445"/>
      <c r="C200" s="445"/>
      <c r="D200" s="445"/>
      <c r="E200" s="445"/>
      <c r="F200" s="445"/>
      <c r="G200" s="445"/>
      <c r="H200" s="445"/>
      <c r="I200" s="445"/>
      <c r="J200" s="445"/>
      <c r="K200" s="445"/>
      <c r="L200" s="445"/>
    </row>
    <row r="201" spans="1:12" ht="24.75" customHeight="1" x14ac:dyDescent="0.4">
      <c r="A201" s="445" t="s">
        <v>895</v>
      </c>
      <c r="B201" s="445"/>
      <c r="C201" s="445"/>
      <c r="D201" s="445"/>
      <c r="E201" s="445"/>
      <c r="F201" s="445"/>
      <c r="G201" s="445"/>
      <c r="H201" s="445"/>
      <c r="I201" s="445"/>
      <c r="J201" s="445"/>
      <c r="K201" s="445"/>
      <c r="L201" s="445"/>
    </row>
    <row r="202" spans="1:12" ht="24.75" customHeight="1" x14ac:dyDescent="0.4">
      <c r="A202" s="445" t="s">
        <v>911</v>
      </c>
      <c r="B202" s="445"/>
      <c r="C202" s="445"/>
      <c r="D202" s="445"/>
      <c r="E202" s="445"/>
      <c r="F202" s="445"/>
      <c r="G202" s="445"/>
      <c r="H202" s="445"/>
      <c r="I202" s="445"/>
      <c r="J202" s="445"/>
      <c r="K202" s="445"/>
      <c r="L202" s="445"/>
    </row>
    <row r="203" spans="1:12" ht="24.75" customHeight="1" x14ac:dyDescent="0.4">
      <c r="A203" s="96" t="s">
        <v>845</v>
      </c>
      <c r="B203" s="96"/>
      <c r="C203" s="96"/>
      <c r="D203" s="96"/>
      <c r="E203" s="312"/>
      <c r="F203" s="312"/>
      <c r="G203" s="312"/>
      <c r="H203" s="312"/>
      <c r="I203" s="312"/>
      <c r="J203" s="312"/>
      <c r="K203" s="312"/>
      <c r="L203" s="98"/>
    </row>
    <row r="204" spans="1:12" ht="27" customHeight="1" x14ac:dyDescent="0.4">
      <c r="A204" s="96" t="s">
        <v>848</v>
      </c>
      <c r="B204" s="96"/>
      <c r="C204" s="312"/>
      <c r="D204" s="312"/>
      <c r="E204" s="312"/>
      <c r="F204" s="312"/>
      <c r="G204" s="312"/>
      <c r="H204" s="312"/>
      <c r="I204" s="312"/>
      <c r="J204" s="312"/>
      <c r="K204" s="312"/>
      <c r="L204" s="98"/>
    </row>
    <row r="205" spans="1:12" ht="27" customHeight="1" x14ac:dyDescent="0.4">
      <c r="A205" s="313"/>
      <c r="B205" s="437" t="s">
        <v>85</v>
      </c>
      <c r="C205" s="437"/>
      <c r="D205" s="437"/>
      <c r="E205" s="437"/>
      <c r="F205" s="437"/>
      <c r="G205" s="437"/>
      <c r="H205" s="437"/>
      <c r="I205" s="437"/>
      <c r="J205" s="437"/>
      <c r="K205" s="437"/>
      <c r="L205" s="437"/>
    </row>
    <row r="206" spans="1:12" ht="27" customHeight="1" x14ac:dyDescent="0.4">
      <c r="A206" s="438" t="s">
        <v>789</v>
      </c>
      <c r="B206" s="438"/>
      <c r="C206" s="438"/>
      <c r="D206" s="438"/>
      <c r="E206" s="438"/>
      <c r="F206" s="438"/>
      <c r="G206" s="438"/>
      <c r="H206" s="438"/>
      <c r="I206" s="438"/>
      <c r="J206" s="438"/>
      <c r="K206" s="438"/>
      <c r="L206" s="438"/>
    </row>
    <row r="207" spans="1:12" ht="28.5" customHeight="1" x14ac:dyDescent="0.35">
      <c r="A207" s="310"/>
      <c r="B207" s="63"/>
      <c r="C207" s="64"/>
      <c r="D207" s="66" t="s">
        <v>7</v>
      </c>
      <c r="E207" s="439" t="s">
        <v>15</v>
      </c>
      <c r="F207" s="440"/>
      <c r="G207" s="440"/>
      <c r="H207" s="440"/>
      <c r="I207" s="441"/>
      <c r="J207" s="311" t="s">
        <v>42</v>
      </c>
      <c r="K207" s="66"/>
      <c r="L207" s="90" t="s">
        <v>34</v>
      </c>
    </row>
    <row r="208" spans="1:12" ht="24.75" customHeight="1" x14ac:dyDescent="0.35">
      <c r="A208" s="67" t="s">
        <v>5</v>
      </c>
      <c r="B208" s="68" t="s">
        <v>3</v>
      </c>
      <c r="C208" s="67" t="s">
        <v>6</v>
      </c>
      <c r="D208" s="68" t="s">
        <v>8</v>
      </c>
      <c r="E208" s="310">
        <v>2561</v>
      </c>
      <c r="F208" s="66">
        <v>2562</v>
      </c>
      <c r="G208" s="66">
        <v>2563</v>
      </c>
      <c r="H208" s="66">
        <v>2564</v>
      </c>
      <c r="I208" s="66">
        <v>2565</v>
      </c>
      <c r="J208" s="68" t="s">
        <v>43</v>
      </c>
      <c r="K208" s="68" t="s">
        <v>45</v>
      </c>
      <c r="L208" s="83" t="s">
        <v>72</v>
      </c>
    </row>
    <row r="209" spans="1:12" ht="24" customHeight="1" x14ac:dyDescent="0.35">
      <c r="A209" s="70"/>
      <c r="B209" s="71"/>
      <c r="C209" s="72"/>
      <c r="D209" s="73"/>
      <c r="E209" s="70" t="s">
        <v>2</v>
      </c>
      <c r="F209" s="73" t="s">
        <v>2</v>
      </c>
      <c r="G209" s="73" t="s">
        <v>2</v>
      </c>
      <c r="H209" s="73" t="s">
        <v>2</v>
      </c>
      <c r="I209" s="73" t="s">
        <v>2</v>
      </c>
      <c r="J209" s="73"/>
      <c r="K209" s="73"/>
      <c r="L209" s="91" t="s">
        <v>71</v>
      </c>
    </row>
    <row r="210" spans="1:12" ht="27" hidden="1" customHeight="1" x14ac:dyDescent="0.35">
      <c r="A210" s="90">
        <v>1</v>
      </c>
      <c r="B210" s="121" t="s">
        <v>57</v>
      </c>
      <c r="C210" s="121" t="s">
        <v>58</v>
      </c>
      <c r="D210" s="122" t="s">
        <v>308</v>
      </c>
      <c r="E210" s="123">
        <v>40000</v>
      </c>
      <c r="F210" s="123">
        <v>40000</v>
      </c>
      <c r="G210" s="123">
        <v>40000</v>
      </c>
      <c r="H210" s="123">
        <v>40000</v>
      </c>
      <c r="I210" s="123">
        <v>40000</v>
      </c>
      <c r="J210" s="122" t="s">
        <v>371</v>
      </c>
      <c r="K210" s="124" t="s">
        <v>59</v>
      </c>
      <c r="L210" s="90" t="s">
        <v>66</v>
      </c>
    </row>
    <row r="211" spans="1:12" ht="25.5" customHeight="1" x14ac:dyDescent="0.35">
      <c r="A211" s="68"/>
      <c r="B211" s="83" t="s">
        <v>1635</v>
      </c>
      <c r="C211" s="69"/>
      <c r="D211" s="78"/>
      <c r="E211" s="79"/>
      <c r="F211" s="79"/>
      <c r="G211" s="79"/>
      <c r="H211" s="79"/>
      <c r="I211" s="79"/>
      <c r="J211" s="79"/>
      <c r="K211" s="86"/>
      <c r="L211" s="83"/>
    </row>
    <row r="212" spans="1:12" ht="25.5" customHeight="1" x14ac:dyDescent="0.35">
      <c r="A212" s="68"/>
      <c r="B212" s="69"/>
      <c r="C212" s="69"/>
      <c r="D212" s="78"/>
      <c r="E212" s="79"/>
      <c r="F212" s="79"/>
      <c r="G212" s="79"/>
      <c r="H212" s="79"/>
      <c r="I212" s="79"/>
      <c r="J212" s="430"/>
      <c r="K212" s="430"/>
      <c r="L212" s="68"/>
    </row>
    <row r="213" spans="1:12" ht="27" customHeight="1" x14ac:dyDescent="0.35">
      <c r="A213" s="83"/>
      <c r="B213" s="69"/>
      <c r="C213" s="69"/>
      <c r="D213" s="78"/>
      <c r="E213" s="79"/>
      <c r="F213" s="78"/>
      <c r="G213" s="78"/>
      <c r="H213" s="78"/>
      <c r="I213" s="78"/>
      <c r="J213" s="431"/>
      <c r="K213" s="430"/>
      <c r="L213" s="83"/>
    </row>
    <row r="214" spans="1:12" ht="27" customHeight="1" x14ac:dyDescent="0.35">
      <c r="A214" s="83"/>
      <c r="B214" s="77"/>
      <c r="C214" s="89"/>
      <c r="D214" s="78"/>
      <c r="E214" s="85"/>
      <c r="F214" s="85"/>
      <c r="G214" s="85"/>
      <c r="H214" s="85"/>
      <c r="I214" s="85"/>
      <c r="J214" s="169"/>
      <c r="K214" s="153"/>
      <c r="L214" s="68"/>
    </row>
    <row r="215" spans="1:12" ht="27" customHeight="1" x14ac:dyDescent="0.35">
      <c r="A215" s="83"/>
      <c r="B215" s="77"/>
      <c r="C215" s="89"/>
      <c r="D215" s="78"/>
      <c r="E215" s="85"/>
      <c r="F215" s="69"/>
      <c r="G215" s="69"/>
      <c r="H215" s="69"/>
      <c r="I215" s="69"/>
      <c r="J215" s="169"/>
      <c r="K215" s="153"/>
      <c r="L215" s="68"/>
    </row>
    <row r="216" spans="1:12" ht="27" customHeight="1" x14ac:dyDescent="0.35">
      <c r="A216" s="83"/>
      <c r="B216" s="77"/>
      <c r="C216" s="89"/>
      <c r="D216" s="78"/>
      <c r="E216" s="85"/>
      <c r="F216" s="85"/>
      <c r="G216" s="85"/>
      <c r="H216" s="85"/>
      <c r="I216" s="85"/>
      <c r="J216" s="169"/>
      <c r="K216" s="153"/>
      <c r="L216" s="68"/>
    </row>
    <row r="217" spans="1:12" ht="27" customHeight="1" x14ac:dyDescent="0.35">
      <c r="A217" s="83"/>
      <c r="B217" s="77"/>
      <c r="C217" s="89"/>
      <c r="D217" s="78"/>
      <c r="E217" s="85"/>
      <c r="F217" s="69"/>
      <c r="G217" s="69"/>
      <c r="H217" s="69"/>
      <c r="I217" s="69"/>
      <c r="J217" s="169"/>
      <c r="K217" s="153"/>
      <c r="L217" s="68"/>
    </row>
    <row r="218" spans="1:12" ht="27" customHeight="1" x14ac:dyDescent="0.35">
      <c r="A218" s="83"/>
      <c r="B218" s="77"/>
      <c r="C218" s="89"/>
      <c r="D218" s="78"/>
      <c r="E218" s="84"/>
      <c r="F218" s="84"/>
      <c r="G218" s="85"/>
      <c r="H218" s="84"/>
      <c r="I218" s="84"/>
      <c r="J218" s="169"/>
      <c r="K218" s="209"/>
      <c r="L218" s="68"/>
    </row>
    <row r="219" spans="1:12" ht="27" customHeight="1" x14ac:dyDescent="0.35">
      <c r="A219" s="83"/>
      <c r="B219" s="77"/>
      <c r="C219" s="89"/>
      <c r="D219" s="78"/>
      <c r="E219" s="85"/>
      <c r="F219" s="69"/>
      <c r="G219" s="69"/>
      <c r="H219" s="69"/>
      <c r="I219" s="69"/>
      <c r="J219" s="169"/>
      <c r="K219" s="209"/>
      <c r="L219" s="68"/>
    </row>
    <row r="220" spans="1:12" ht="27" customHeight="1" x14ac:dyDescent="0.35">
      <c r="A220" s="83"/>
      <c r="B220" s="69"/>
      <c r="C220" s="69"/>
      <c r="D220" s="78"/>
      <c r="E220" s="85"/>
      <c r="F220" s="84"/>
      <c r="G220" s="84"/>
      <c r="H220" s="84"/>
      <c r="I220" s="84"/>
      <c r="J220" s="78"/>
      <c r="K220" s="210"/>
      <c r="L220" s="83"/>
    </row>
    <row r="221" spans="1:12" ht="27" customHeight="1" x14ac:dyDescent="0.35">
      <c r="A221" s="83"/>
      <c r="B221" s="69"/>
      <c r="C221" s="69"/>
      <c r="D221" s="78"/>
      <c r="E221" s="85"/>
      <c r="F221" s="84"/>
      <c r="G221" s="84"/>
      <c r="H221" s="84"/>
      <c r="I221" s="84"/>
      <c r="J221" s="78"/>
      <c r="K221" s="210"/>
      <c r="L221" s="83"/>
    </row>
    <row r="222" spans="1:12" ht="27" customHeight="1" x14ac:dyDescent="0.35">
      <c r="A222" s="83"/>
      <c r="B222" s="69"/>
      <c r="C222" s="69"/>
      <c r="D222" s="78"/>
      <c r="E222" s="85"/>
      <c r="F222" s="84"/>
      <c r="G222" s="84"/>
      <c r="H222" s="84"/>
      <c r="I222" s="84"/>
      <c r="J222" s="78"/>
      <c r="K222" s="210"/>
      <c r="L222" s="83"/>
    </row>
    <row r="223" spans="1:12" ht="27" customHeight="1" x14ac:dyDescent="0.35">
      <c r="A223" s="83"/>
      <c r="B223" s="69"/>
      <c r="C223" s="69"/>
      <c r="D223" s="78"/>
      <c r="E223" s="85"/>
      <c r="F223" s="84"/>
      <c r="G223" s="84"/>
      <c r="H223" s="84"/>
      <c r="I223" s="84"/>
      <c r="J223" s="78"/>
      <c r="K223" s="210"/>
      <c r="L223" s="83"/>
    </row>
    <row r="224" spans="1:12" ht="27" customHeight="1" x14ac:dyDescent="0.35">
      <c r="A224" s="83"/>
      <c r="B224" s="69"/>
      <c r="C224" s="69"/>
      <c r="D224" s="78"/>
      <c r="E224" s="85"/>
      <c r="F224" s="84"/>
      <c r="G224" s="84"/>
      <c r="H224" s="84"/>
      <c r="I224" s="84"/>
      <c r="J224" s="78"/>
      <c r="K224" s="210"/>
      <c r="L224" s="83"/>
    </row>
    <row r="225" spans="1:12" ht="27" customHeight="1" x14ac:dyDescent="0.35">
      <c r="A225" s="83"/>
      <c r="B225" s="69"/>
      <c r="C225" s="69"/>
      <c r="D225" s="78"/>
      <c r="E225" s="85"/>
      <c r="F225" s="84"/>
      <c r="G225" s="84"/>
      <c r="H225" s="84"/>
      <c r="I225" s="84"/>
      <c r="J225" s="78"/>
      <c r="K225" s="210"/>
      <c r="L225" s="83"/>
    </row>
    <row r="226" spans="1:12" ht="27" customHeight="1" x14ac:dyDescent="0.35">
      <c r="A226" s="83"/>
      <c r="B226" s="69"/>
      <c r="C226" s="69"/>
      <c r="D226" s="78"/>
      <c r="E226" s="85"/>
      <c r="F226" s="84"/>
      <c r="G226" s="84"/>
      <c r="H226" s="84"/>
      <c r="I226" s="84"/>
      <c r="J226" s="78"/>
      <c r="K226" s="210"/>
      <c r="L226" s="83"/>
    </row>
    <row r="227" spans="1:12" ht="27" customHeight="1" x14ac:dyDescent="0.35">
      <c r="A227" s="83"/>
      <c r="B227" s="69"/>
      <c r="C227" s="69"/>
      <c r="D227" s="78"/>
      <c r="E227" s="85"/>
      <c r="F227" s="84"/>
      <c r="G227" s="84"/>
      <c r="H227" s="84"/>
      <c r="I227" s="84"/>
      <c r="J227" s="78"/>
      <c r="K227" s="210"/>
      <c r="L227" s="83"/>
    </row>
    <row r="228" spans="1:12" ht="27" customHeight="1" x14ac:dyDescent="0.35">
      <c r="A228" s="83"/>
      <c r="B228" s="69"/>
      <c r="C228" s="69"/>
      <c r="D228" s="78"/>
      <c r="E228" s="84"/>
      <c r="F228" s="84"/>
      <c r="G228" s="84"/>
      <c r="H228" s="84"/>
      <c r="I228" s="84"/>
      <c r="J228" s="78"/>
      <c r="K228" s="210"/>
      <c r="L228" s="68"/>
    </row>
    <row r="229" spans="1:12" ht="27" customHeight="1" x14ac:dyDescent="0.35">
      <c r="A229" s="83"/>
      <c r="B229" s="69"/>
      <c r="C229" s="69"/>
      <c r="D229" s="78"/>
      <c r="E229" s="85"/>
      <c r="F229" s="84"/>
      <c r="G229" s="84"/>
      <c r="H229" s="84"/>
      <c r="I229" s="84"/>
      <c r="J229" s="78"/>
      <c r="K229" s="210"/>
      <c r="L229" s="83"/>
    </row>
    <row r="230" spans="1:12" ht="27" customHeight="1" x14ac:dyDescent="0.35">
      <c r="A230" s="83"/>
      <c r="B230" s="69"/>
      <c r="C230" s="69"/>
      <c r="D230" s="78"/>
      <c r="E230" s="85"/>
      <c r="F230" s="84"/>
      <c r="G230" s="84"/>
      <c r="H230" s="84"/>
      <c r="I230" s="84"/>
      <c r="J230" s="78"/>
      <c r="K230" s="210"/>
      <c r="L230" s="83"/>
    </row>
    <row r="231" spans="1:12" ht="27" customHeight="1" x14ac:dyDescent="0.35">
      <c r="A231" s="83"/>
      <c r="B231" s="69"/>
      <c r="C231" s="69"/>
      <c r="D231" s="78"/>
      <c r="E231" s="85"/>
      <c r="F231" s="84"/>
      <c r="G231" s="84"/>
      <c r="H231" s="84"/>
      <c r="I231" s="84"/>
      <c r="J231" s="78"/>
      <c r="K231" s="210"/>
      <c r="L231" s="83"/>
    </row>
    <row r="232" spans="1:12" ht="27" customHeight="1" x14ac:dyDescent="0.35">
      <c r="A232" s="83"/>
      <c r="B232" s="69"/>
      <c r="C232" s="69"/>
      <c r="D232" s="78"/>
      <c r="E232" s="85"/>
      <c r="F232" s="84"/>
      <c r="G232" s="84"/>
      <c r="H232" s="84"/>
      <c r="I232" s="84"/>
      <c r="J232" s="78"/>
      <c r="K232" s="210"/>
      <c r="L232" s="83"/>
    </row>
    <row r="233" spans="1:12" ht="27" customHeight="1" x14ac:dyDescent="0.35">
      <c r="A233" s="91"/>
      <c r="B233" s="114"/>
      <c r="C233" s="114"/>
      <c r="D233" s="115"/>
      <c r="E233" s="128"/>
      <c r="F233" s="136"/>
      <c r="G233" s="136"/>
      <c r="H233" s="136"/>
      <c r="I233" s="136"/>
      <c r="J233" s="115"/>
      <c r="K233" s="335"/>
      <c r="L233" s="91"/>
    </row>
    <row r="234" spans="1:12" ht="27" customHeight="1" x14ac:dyDescent="0.35">
      <c r="A234" s="314"/>
      <c r="B234" s="101"/>
      <c r="C234" s="101"/>
      <c r="D234" s="102" t="s">
        <v>27</v>
      </c>
      <c r="E234" s="102">
        <v>63</v>
      </c>
      <c r="F234" s="103"/>
      <c r="G234" s="103"/>
      <c r="H234" s="103"/>
      <c r="I234" s="103"/>
      <c r="J234" s="103"/>
      <c r="K234" s="104"/>
      <c r="L234" s="105" t="s">
        <v>79</v>
      </c>
    </row>
    <row r="235" spans="1:12" ht="27" customHeight="1" x14ac:dyDescent="0.4">
      <c r="A235" s="445" t="s">
        <v>4</v>
      </c>
      <c r="B235" s="445"/>
      <c r="C235" s="445"/>
      <c r="D235" s="445"/>
      <c r="E235" s="445"/>
      <c r="F235" s="445"/>
      <c r="G235" s="445"/>
      <c r="H235" s="445"/>
      <c r="I235" s="445"/>
      <c r="J235" s="445"/>
      <c r="K235" s="445"/>
      <c r="L235" s="445"/>
    </row>
    <row r="236" spans="1:12" ht="27" customHeight="1" x14ac:dyDescent="0.4">
      <c r="A236" s="445" t="s">
        <v>895</v>
      </c>
      <c r="B236" s="445"/>
      <c r="C236" s="445"/>
      <c r="D236" s="445"/>
      <c r="E236" s="445"/>
      <c r="F236" s="445"/>
      <c r="G236" s="445"/>
      <c r="H236" s="445"/>
      <c r="I236" s="445"/>
      <c r="J236" s="445"/>
      <c r="K236" s="445"/>
      <c r="L236" s="445"/>
    </row>
    <row r="237" spans="1:12" ht="27" customHeight="1" x14ac:dyDescent="0.4">
      <c r="A237" s="445" t="s">
        <v>911</v>
      </c>
      <c r="B237" s="445"/>
      <c r="C237" s="445"/>
      <c r="D237" s="445"/>
      <c r="E237" s="445"/>
      <c r="F237" s="445"/>
      <c r="G237" s="445"/>
      <c r="H237" s="445"/>
      <c r="I237" s="445"/>
      <c r="J237" s="445"/>
      <c r="K237" s="445"/>
      <c r="L237" s="445"/>
    </row>
    <row r="238" spans="1:12" ht="27" customHeight="1" x14ac:dyDescent="0.4">
      <c r="A238" s="96" t="s">
        <v>983</v>
      </c>
      <c r="B238" s="96"/>
      <c r="C238" s="96"/>
      <c r="D238" s="96"/>
      <c r="E238" s="312"/>
      <c r="F238" s="312"/>
      <c r="G238" s="312"/>
      <c r="H238" s="312"/>
      <c r="I238" s="312"/>
      <c r="J238" s="312"/>
      <c r="K238" s="312"/>
      <c r="L238" s="98"/>
    </row>
    <row r="239" spans="1:12" ht="27" customHeight="1" x14ac:dyDescent="0.4">
      <c r="A239" s="96" t="s">
        <v>847</v>
      </c>
      <c r="B239" s="96"/>
      <c r="C239" s="312"/>
      <c r="D239" s="312"/>
      <c r="E239" s="312"/>
      <c r="F239" s="312"/>
      <c r="G239" s="312"/>
      <c r="H239" s="312"/>
      <c r="I239" s="312"/>
      <c r="J239" s="312"/>
      <c r="K239" s="312"/>
      <c r="L239" s="98"/>
    </row>
    <row r="240" spans="1:12" ht="27" customHeight="1" x14ac:dyDescent="0.4">
      <c r="A240" s="96"/>
      <c r="B240" s="96" t="s">
        <v>85</v>
      </c>
      <c r="C240" s="312"/>
      <c r="D240" s="312"/>
      <c r="E240" s="312"/>
      <c r="F240" s="312"/>
      <c r="G240" s="312"/>
      <c r="H240" s="312"/>
      <c r="I240" s="312"/>
      <c r="J240" s="312"/>
      <c r="K240" s="312"/>
      <c r="L240" s="98"/>
    </row>
    <row r="241" spans="1:12" ht="27" customHeight="1" x14ac:dyDescent="0.4">
      <c r="A241" s="438" t="s">
        <v>984</v>
      </c>
      <c r="B241" s="438"/>
      <c r="C241" s="438"/>
      <c r="D241" s="438"/>
      <c r="E241" s="438"/>
      <c r="F241" s="438"/>
      <c r="G241" s="438"/>
      <c r="H241" s="438"/>
      <c r="I241" s="438"/>
      <c r="J241" s="438"/>
      <c r="K241" s="438"/>
      <c r="L241" s="438"/>
    </row>
    <row r="242" spans="1:12" ht="27" customHeight="1" x14ac:dyDescent="0.35">
      <c r="A242" s="310"/>
      <c r="B242" s="63"/>
      <c r="C242" s="64"/>
      <c r="D242" s="66" t="s">
        <v>7</v>
      </c>
      <c r="E242" s="442" t="s">
        <v>15</v>
      </c>
      <c r="F242" s="443"/>
      <c r="G242" s="443"/>
      <c r="H242" s="443"/>
      <c r="I242" s="444"/>
      <c r="J242" s="311" t="s">
        <v>42</v>
      </c>
      <c r="K242" s="66"/>
      <c r="L242" s="90" t="s">
        <v>34</v>
      </c>
    </row>
    <row r="243" spans="1:12" ht="27" customHeight="1" x14ac:dyDescent="0.35">
      <c r="A243" s="67" t="s">
        <v>5</v>
      </c>
      <c r="B243" s="68" t="s">
        <v>3</v>
      </c>
      <c r="C243" s="67" t="s">
        <v>6</v>
      </c>
      <c r="D243" s="68" t="s">
        <v>8</v>
      </c>
      <c r="E243" s="310">
        <v>2561</v>
      </c>
      <c r="F243" s="66">
        <v>2562</v>
      </c>
      <c r="G243" s="66">
        <v>2563</v>
      </c>
      <c r="H243" s="66">
        <v>2564</v>
      </c>
      <c r="I243" s="66">
        <v>2565</v>
      </c>
      <c r="J243" s="68" t="s">
        <v>43</v>
      </c>
      <c r="K243" s="68" t="s">
        <v>45</v>
      </c>
      <c r="L243" s="83" t="s">
        <v>72</v>
      </c>
    </row>
    <row r="244" spans="1:12" ht="27" customHeight="1" x14ac:dyDescent="0.35">
      <c r="A244" s="70"/>
      <c r="B244" s="71"/>
      <c r="C244" s="72"/>
      <c r="D244" s="73"/>
      <c r="E244" s="70" t="s">
        <v>2</v>
      </c>
      <c r="F244" s="73" t="s">
        <v>2</v>
      </c>
      <c r="G244" s="73" t="s">
        <v>2</v>
      </c>
      <c r="H244" s="73" t="s">
        <v>2</v>
      </c>
      <c r="I244" s="73" t="s">
        <v>2</v>
      </c>
      <c r="J244" s="73"/>
      <c r="K244" s="73"/>
      <c r="L244" s="91" t="s">
        <v>71</v>
      </c>
    </row>
    <row r="245" spans="1:12" ht="27" customHeight="1" x14ac:dyDescent="0.35">
      <c r="A245" s="90">
        <v>1</v>
      </c>
      <c r="B245" s="121" t="s">
        <v>663</v>
      </c>
      <c r="C245" s="121" t="s">
        <v>665</v>
      </c>
      <c r="D245" s="122" t="s">
        <v>450</v>
      </c>
      <c r="E245" s="132">
        <v>30000</v>
      </c>
      <c r="F245" s="127" t="s">
        <v>824</v>
      </c>
      <c r="G245" s="127">
        <v>30000</v>
      </c>
      <c r="H245" s="127">
        <v>30000</v>
      </c>
      <c r="I245" s="127">
        <v>30000</v>
      </c>
      <c r="J245" s="122" t="s">
        <v>421</v>
      </c>
      <c r="K245" s="220" t="s">
        <v>669</v>
      </c>
      <c r="L245" s="90" t="s">
        <v>9</v>
      </c>
    </row>
    <row r="246" spans="1:12" ht="27" customHeight="1" x14ac:dyDescent="0.35">
      <c r="A246" s="83"/>
      <c r="B246" s="69" t="s">
        <v>664</v>
      </c>
      <c r="C246" s="69" t="s">
        <v>666</v>
      </c>
      <c r="D246" s="78" t="s">
        <v>33</v>
      </c>
      <c r="E246" s="85"/>
      <c r="F246" s="69"/>
      <c r="G246" s="69"/>
      <c r="H246" s="69"/>
      <c r="I246" s="69"/>
      <c r="J246" s="78" t="s">
        <v>158</v>
      </c>
      <c r="K246" s="221" t="s">
        <v>670</v>
      </c>
      <c r="L246" s="83"/>
    </row>
    <row r="247" spans="1:12" ht="27" customHeight="1" x14ac:dyDescent="0.35">
      <c r="A247" s="91"/>
      <c r="B247" s="114"/>
      <c r="C247" s="114" t="s">
        <v>667</v>
      </c>
      <c r="D247" s="115"/>
      <c r="E247" s="128"/>
      <c r="F247" s="128"/>
      <c r="G247" s="128"/>
      <c r="H247" s="128"/>
      <c r="I247" s="128"/>
      <c r="J247" s="116"/>
      <c r="K247" s="120" t="s">
        <v>671</v>
      </c>
      <c r="L247" s="73"/>
    </row>
    <row r="248" spans="1:12" ht="27" customHeight="1" x14ac:dyDescent="0.35">
      <c r="A248" s="83">
        <v>2</v>
      </c>
      <c r="B248" s="121" t="s">
        <v>663</v>
      </c>
      <c r="C248" s="69" t="s">
        <v>665</v>
      </c>
      <c r="D248" s="122" t="s">
        <v>450</v>
      </c>
      <c r="E248" s="84" t="s">
        <v>824</v>
      </c>
      <c r="F248" s="85">
        <v>40000</v>
      </c>
      <c r="G248" s="85">
        <v>40000</v>
      </c>
      <c r="H248" s="85">
        <v>40000</v>
      </c>
      <c r="I248" s="85">
        <v>40000</v>
      </c>
      <c r="J248" s="122" t="s">
        <v>421</v>
      </c>
      <c r="K248" s="220" t="s">
        <v>669</v>
      </c>
      <c r="L248" s="90" t="s">
        <v>9</v>
      </c>
    </row>
    <row r="249" spans="1:12" ht="27" customHeight="1" x14ac:dyDescent="0.35">
      <c r="A249" s="83"/>
      <c r="B249" s="69" t="s">
        <v>668</v>
      </c>
      <c r="C249" s="69" t="s">
        <v>666</v>
      </c>
      <c r="D249" s="78" t="s">
        <v>33</v>
      </c>
      <c r="E249" s="85"/>
      <c r="F249" s="69"/>
      <c r="G249" s="69"/>
      <c r="H249" s="69"/>
      <c r="I249" s="69"/>
      <c r="J249" s="78" t="s">
        <v>158</v>
      </c>
      <c r="K249" s="221" t="s">
        <v>670</v>
      </c>
      <c r="L249" s="83"/>
    </row>
    <row r="250" spans="1:12" ht="27" customHeight="1" x14ac:dyDescent="0.35">
      <c r="A250" s="91"/>
      <c r="B250" s="69"/>
      <c r="C250" s="114" t="s">
        <v>667</v>
      </c>
      <c r="D250" s="115"/>
      <c r="E250" s="128"/>
      <c r="F250" s="128"/>
      <c r="G250" s="128"/>
      <c r="H250" s="128"/>
      <c r="I250" s="128"/>
      <c r="J250" s="116"/>
      <c r="K250" s="120" t="s">
        <v>671</v>
      </c>
      <c r="L250" s="73"/>
    </row>
    <row r="251" spans="1:12" ht="27" customHeight="1" x14ac:dyDescent="0.35">
      <c r="A251" s="90">
        <v>3</v>
      </c>
      <c r="B251" s="121" t="s">
        <v>672</v>
      </c>
      <c r="C251" s="121" t="s">
        <v>673</v>
      </c>
      <c r="D251" s="122" t="s">
        <v>674</v>
      </c>
      <c r="E251" s="132">
        <v>40000</v>
      </c>
      <c r="F251" s="132">
        <v>60000</v>
      </c>
      <c r="G251" s="132">
        <v>60000</v>
      </c>
      <c r="H251" s="132">
        <v>80000</v>
      </c>
      <c r="I251" s="132">
        <v>80000</v>
      </c>
      <c r="J251" s="122" t="s">
        <v>421</v>
      </c>
      <c r="K251" s="220" t="s">
        <v>675</v>
      </c>
      <c r="L251" s="90" t="s">
        <v>9</v>
      </c>
    </row>
    <row r="252" spans="1:12" ht="27" customHeight="1" x14ac:dyDescent="0.35">
      <c r="A252" s="83"/>
      <c r="B252" s="69"/>
      <c r="C252" s="69"/>
      <c r="D252" s="78" t="s">
        <v>667</v>
      </c>
      <c r="E252" s="85"/>
      <c r="F252" s="69"/>
      <c r="G252" s="69"/>
      <c r="H252" s="69"/>
      <c r="I252" s="69"/>
      <c r="J252" s="78" t="s">
        <v>158</v>
      </c>
      <c r="K252" s="221" t="s">
        <v>676</v>
      </c>
      <c r="L252" s="83"/>
    </row>
    <row r="253" spans="1:12" ht="27" customHeight="1" x14ac:dyDescent="0.35">
      <c r="A253" s="91"/>
      <c r="B253" s="114"/>
      <c r="C253" s="114"/>
      <c r="D253" s="115"/>
      <c r="E253" s="128"/>
      <c r="F253" s="128"/>
      <c r="G253" s="128"/>
      <c r="H253" s="128"/>
      <c r="I253" s="128"/>
      <c r="J253" s="116"/>
      <c r="K253" s="120" t="s">
        <v>677</v>
      </c>
      <c r="L253" s="73"/>
    </row>
    <row r="254" spans="1:12" ht="27" customHeight="1" x14ac:dyDescent="0.35">
      <c r="A254" s="90">
        <v>4</v>
      </c>
      <c r="B254" s="121" t="s">
        <v>678</v>
      </c>
      <c r="C254" s="121" t="s">
        <v>680</v>
      </c>
      <c r="D254" s="122" t="s">
        <v>682</v>
      </c>
      <c r="E254" s="127" t="s">
        <v>824</v>
      </c>
      <c r="F254" s="127" t="s">
        <v>824</v>
      </c>
      <c r="G254" s="127" t="s">
        <v>824</v>
      </c>
      <c r="H254" s="132">
        <v>60000</v>
      </c>
      <c r="I254" s="132">
        <v>60000</v>
      </c>
      <c r="J254" s="122" t="s">
        <v>421</v>
      </c>
      <c r="K254" s="220" t="s">
        <v>675</v>
      </c>
      <c r="L254" s="90" t="s">
        <v>9</v>
      </c>
    </row>
    <row r="255" spans="1:12" ht="27" customHeight="1" x14ac:dyDescent="0.35">
      <c r="A255" s="68"/>
      <c r="B255" s="69" t="s">
        <v>679</v>
      </c>
      <c r="C255" s="69" t="s">
        <v>681</v>
      </c>
      <c r="D255" s="78" t="s">
        <v>33</v>
      </c>
      <c r="E255" s="85"/>
      <c r="F255" s="69"/>
      <c r="G255" s="69"/>
      <c r="H255" s="69"/>
      <c r="I255" s="69"/>
      <c r="J255" s="78" t="s">
        <v>158</v>
      </c>
      <c r="K255" s="221" t="s">
        <v>676</v>
      </c>
      <c r="L255" s="83"/>
    </row>
    <row r="256" spans="1:12" ht="27" customHeight="1" x14ac:dyDescent="0.35">
      <c r="A256" s="108"/>
      <c r="B256" s="114"/>
      <c r="C256" s="114"/>
      <c r="D256" s="115"/>
      <c r="E256" s="128"/>
      <c r="F256" s="128"/>
      <c r="G256" s="128"/>
      <c r="H256" s="128"/>
      <c r="I256" s="128"/>
      <c r="J256" s="116"/>
      <c r="K256" s="120" t="s">
        <v>677</v>
      </c>
      <c r="L256" s="73"/>
    </row>
    <row r="257" spans="1:12" ht="27" customHeight="1" x14ac:dyDescent="0.35">
      <c r="A257" s="407">
        <v>5</v>
      </c>
      <c r="B257" s="121" t="s">
        <v>1371</v>
      </c>
      <c r="C257" s="121" t="s">
        <v>1372</v>
      </c>
      <c r="D257" s="122" t="s">
        <v>450</v>
      </c>
      <c r="E257" s="132">
        <v>30000</v>
      </c>
      <c r="F257" s="127">
        <v>30000</v>
      </c>
      <c r="G257" s="127">
        <v>30000</v>
      </c>
      <c r="H257" s="127">
        <v>30000</v>
      </c>
      <c r="I257" s="127">
        <v>30000</v>
      </c>
      <c r="J257" s="122" t="s">
        <v>1373</v>
      </c>
      <c r="K257" s="220" t="s">
        <v>669</v>
      </c>
      <c r="L257" s="90" t="s">
        <v>9</v>
      </c>
    </row>
    <row r="258" spans="1:12" ht="27" customHeight="1" x14ac:dyDescent="0.35">
      <c r="A258" s="407"/>
      <c r="B258" s="69"/>
      <c r="C258" s="69" t="s">
        <v>28</v>
      </c>
      <c r="D258" s="78" t="s">
        <v>33</v>
      </c>
      <c r="E258" s="85"/>
      <c r="F258" s="69"/>
      <c r="G258" s="69"/>
      <c r="H258" s="69"/>
      <c r="I258" s="78"/>
      <c r="J258" s="78" t="s">
        <v>158</v>
      </c>
      <c r="K258" s="221" t="s">
        <v>670</v>
      </c>
      <c r="L258" s="83"/>
    </row>
    <row r="259" spans="1:12" ht="27" customHeight="1" x14ac:dyDescent="0.35">
      <c r="A259" s="407"/>
      <c r="B259" s="114"/>
      <c r="C259" s="114"/>
      <c r="D259" s="115"/>
      <c r="E259" s="128"/>
      <c r="F259" s="128"/>
      <c r="G259" s="128"/>
      <c r="H259" s="128"/>
      <c r="I259" s="116"/>
      <c r="J259" s="116"/>
      <c r="K259" s="120" t="s">
        <v>671</v>
      </c>
      <c r="L259" s="73"/>
    </row>
    <row r="260" spans="1:12" ht="27" customHeight="1" x14ac:dyDescent="0.35">
      <c r="A260" s="406">
        <v>6</v>
      </c>
      <c r="B260" s="121" t="s">
        <v>1374</v>
      </c>
      <c r="C260" s="121" t="s">
        <v>1372</v>
      </c>
      <c r="D260" s="122" t="s">
        <v>450</v>
      </c>
      <c r="E260" s="127">
        <v>50000</v>
      </c>
      <c r="F260" s="127">
        <v>50000</v>
      </c>
      <c r="G260" s="127">
        <v>50000</v>
      </c>
      <c r="H260" s="127">
        <v>50000</v>
      </c>
      <c r="I260" s="127">
        <v>50000</v>
      </c>
      <c r="J260" s="122" t="s">
        <v>1373</v>
      </c>
      <c r="K260" s="220" t="s">
        <v>669</v>
      </c>
      <c r="L260" s="90" t="s">
        <v>9</v>
      </c>
    </row>
    <row r="261" spans="1:12" ht="27" customHeight="1" x14ac:dyDescent="0.35">
      <c r="A261" s="407"/>
      <c r="B261" s="69" t="s">
        <v>1375</v>
      </c>
      <c r="C261" s="69" t="s">
        <v>1375</v>
      </c>
      <c r="D261" s="78" t="s">
        <v>33</v>
      </c>
      <c r="E261" s="85"/>
      <c r="F261" s="69"/>
      <c r="G261" s="69"/>
      <c r="H261" s="69"/>
      <c r="I261" s="78"/>
      <c r="J261" s="78" t="s">
        <v>158</v>
      </c>
      <c r="K261" s="221" t="s">
        <v>670</v>
      </c>
      <c r="L261" s="83"/>
    </row>
    <row r="262" spans="1:12" ht="27" customHeight="1" x14ac:dyDescent="0.35">
      <c r="A262" s="407"/>
      <c r="B262" s="69"/>
      <c r="C262" s="69"/>
      <c r="D262" s="78"/>
      <c r="E262" s="85"/>
      <c r="F262" s="85"/>
      <c r="G262" s="85"/>
      <c r="H262" s="85"/>
      <c r="I262" s="77"/>
      <c r="J262" s="77"/>
      <c r="K262" s="119" t="s">
        <v>671</v>
      </c>
      <c r="L262" s="68"/>
    </row>
    <row r="263" spans="1:12" ht="27" customHeight="1" x14ac:dyDescent="0.35">
      <c r="A263" s="407"/>
      <c r="B263" s="69"/>
      <c r="C263" s="69"/>
      <c r="D263" s="78"/>
      <c r="E263" s="85"/>
      <c r="F263" s="85"/>
      <c r="G263" s="85"/>
      <c r="H263" s="85"/>
      <c r="I263" s="85"/>
      <c r="J263" s="77"/>
      <c r="K263" s="119"/>
      <c r="L263" s="68"/>
    </row>
    <row r="264" spans="1:12" ht="27" customHeight="1" x14ac:dyDescent="0.35">
      <c r="A264" s="407"/>
      <c r="B264" s="69"/>
      <c r="C264" s="69"/>
      <c r="D264" s="78"/>
      <c r="E264" s="85"/>
      <c r="F264" s="85"/>
      <c r="G264" s="85"/>
      <c r="H264" s="85"/>
      <c r="I264" s="85"/>
      <c r="J264" s="77"/>
      <c r="K264" s="119"/>
      <c r="L264" s="68"/>
    </row>
    <row r="265" spans="1:12" ht="27" customHeight="1" x14ac:dyDescent="0.35">
      <c r="A265" s="407"/>
      <c r="B265" s="69"/>
      <c r="C265" s="69"/>
      <c r="D265" s="78"/>
      <c r="E265" s="85"/>
      <c r="F265" s="85"/>
      <c r="G265" s="85"/>
      <c r="H265" s="85"/>
      <c r="I265" s="85"/>
      <c r="J265" s="77"/>
      <c r="K265" s="119"/>
      <c r="L265" s="68"/>
    </row>
    <row r="266" spans="1:12" ht="27" customHeight="1" x14ac:dyDescent="0.35">
      <c r="A266" s="108"/>
      <c r="B266" s="114"/>
      <c r="C266" s="114"/>
      <c r="D266" s="115"/>
      <c r="E266" s="128"/>
      <c r="F266" s="128"/>
      <c r="G266" s="128"/>
      <c r="H266" s="128"/>
      <c r="I266" s="128"/>
      <c r="J266" s="116"/>
      <c r="K266" s="120"/>
      <c r="L266" s="73"/>
    </row>
    <row r="267" spans="1:12" ht="27" customHeight="1" x14ac:dyDescent="0.35">
      <c r="A267" s="314"/>
      <c r="B267" s="101"/>
      <c r="C267" s="101"/>
      <c r="D267" s="102" t="s">
        <v>27</v>
      </c>
      <c r="E267" s="102">
        <v>64</v>
      </c>
      <c r="F267" s="103"/>
      <c r="G267" s="103"/>
      <c r="H267" s="103"/>
      <c r="I267" s="103"/>
      <c r="J267" s="103"/>
      <c r="K267" s="104"/>
      <c r="L267" s="108" t="s">
        <v>79</v>
      </c>
    </row>
    <row r="268" spans="1:12" ht="27" customHeight="1" x14ac:dyDescent="0.4">
      <c r="A268" s="445" t="s">
        <v>4</v>
      </c>
      <c r="B268" s="445"/>
      <c r="C268" s="445"/>
      <c r="D268" s="445"/>
      <c r="E268" s="445"/>
      <c r="F268" s="445"/>
      <c r="G268" s="445"/>
      <c r="H268" s="445"/>
      <c r="I268" s="445"/>
      <c r="J268" s="445"/>
      <c r="K268" s="445"/>
      <c r="L268" s="445"/>
    </row>
    <row r="269" spans="1:12" ht="27" customHeight="1" x14ac:dyDescent="0.4">
      <c r="A269" s="445" t="s">
        <v>895</v>
      </c>
      <c r="B269" s="445"/>
      <c r="C269" s="445"/>
      <c r="D269" s="445"/>
      <c r="E269" s="445"/>
      <c r="F269" s="445"/>
      <c r="G269" s="445"/>
      <c r="H269" s="445"/>
      <c r="I269" s="445"/>
      <c r="J269" s="445"/>
      <c r="K269" s="445"/>
      <c r="L269" s="445"/>
    </row>
    <row r="270" spans="1:12" ht="27" customHeight="1" x14ac:dyDescent="0.4">
      <c r="A270" s="445" t="s">
        <v>911</v>
      </c>
      <c r="B270" s="445"/>
      <c r="C270" s="445"/>
      <c r="D270" s="445"/>
      <c r="E270" s="445"/>
      <c r="F270" s="445"/>
      <c r="G270" s="445"/>
      <c r="H270" s="445"/>
      <c r="I270" s="445"/>
      <c r="J270" s="445"/>
      <c r="K270" s="445"/>
      <c r="L270" s="445"/>
    </row>
    <row r="271" spans="1:12" ht="27" customHeight="1" x14ac:dyDescent="0.4">
      <c r="A271" s="96" t="s">
        <v>849</v>
      </c>
      <c r="B271" s="96"/>
      <c r="C271" s="96"/>
      <c r="D271" s="96"/>
      <c r="E271" s="312"/>
      <c r="F271" s="312"/>
      <c r="G271" s="312"/>
      <c r="H271" s="312"/>
      <c r="I271" s="312"/>
      <c r="J271" s="312"/>
      <c r="K271" s="312"/>
      <c r="L271" s="98"/>
    </row>
    <row r="272" spans="1:12" ht="27" customHeight="1" x14ac:dyDescent="0.4">
      <c r="A272" s="96" t="s">
        <v>850</v>
      </c>
      <c r="B272" s="96"/>
      <c r="C272" s="312"/>
      <c r="D272" s="312"/>
      <c r="E272" s="312"/>
      <c r="F272" s="312"/>
      <c r="G272" s="312"/>
      <c r="H272" s="312"/>
      <c r="I272" s="312"/>
      <c r="J272" s="312"/>
      <c r="K272" s="312"/>
      <c r="L272" s="98"/>
    </row>
    <row r="273" spans="1:12" ht="27" customHeight="1" x14ac:dyDescent="0.4">
      <c r="A273" s="96"/>
      <c r="B273" s="96" t="s">
        <v>85</v>
      </c>
      <c r="C273" s="312"/>
      <c r="D273" s="312"/>
      <c r="E273" s="312"/>
      <c r="F273" s="312"/>
      <c r="G273" s="312"/>
      <c r="H273" s="312"/>
      <c r="I273" s="312"/>
      <c r="J273" s="312"/>
      <c r="K273" s="312"/>
      <c r="L273" s="98"/>
    </row>
    <row r="274" spans="1:12" ht="27" customHeight="1" x14ac:dyDescent="0.4">
      <c r="A274" s="438" t="s">
        <v>1727</v>
      </c>
      <c r="B274" s="438"/>
      <c r="C274" s="438"/>
      <c r="D274" s="438"/>
      <c r="E274" s="438"/>
      <c r="F274" s="438"/>
      <c r="G274" s="438"/>
      <c r="H274" s="438"/>
      <c r="I274" s="438"/>
      <c r="J274" s="438"/>
      <c r="K274" s="438"/>
      <c r="L274" s="438"/>
    </row>
    <row r="275" spans="1:12" ht="27" customHeight="1" x14ac:dyDescent="0.35">
      <c r="A275" s="310"/>
      <c r="B275" s="63"/>
      <c r="C275" s="64"/>
      <c r="D275" s="66" t="s">
        <v>7</v>
      </c>
      <c r="E275" s="442" t="s">
        <v>15</v>
      </c>
      <c r="F275" s="443"/>
      <c r="G275" s="443"/>
      <c r="H275" s="443"/>
      <c r="I275" s="444"/>
      <c r="J275" s="311" t="s">
        <v>42</v>
      </c>
      <c r="K275" s="66"/>
      <c r="L275" s="90" t="s">
        <v>34</v>
      </c>
    </row>
    <row r="276" spans="1:12" ht="27" customHeight="1" x14ac:dyDescent="0.35">
      <c r="A276" s="67" t="s">
        <v>5</v>
      </c>
      <c r="B276" s="68" t="s">
        <v>3</v>
      </c>
      <c r="C276" s="67" t="s">
        <v>6</v>
      </c>
      <c r="D276" s="68" t="s">
        <v>8</v>
      </c>
      <c r="E276" s="310">
        <v>2561</v>
      </c>
      <c r="F276" s="66">
        <v>2562</v>
      </c>
      <c r="G276" s="66">
        <v>2563</v>
      </c>
      <c r="H276" s="66">
        <v>2564</v>
      </c>
      <c r="I276" s="66">
        <v>2565</v>
      </c>
      <c r="J276" s="68" t="s">
        <v>43</v>
      </c>
      <c r="K276" s="68" t="s">
        <v>45</v>
      </c>
      <c r="L276" s="83" t="s">
        <v>72</v>
      </c>
    </row>
    <row r="277" spans="1:12" ht="27" customHeight="1" x14ac:dyDescent="0.35">
      <c r="A277" s="70"/>
      <c r="B277" s="71"/>
      <c r="C277" s="72"/>
      <c r="D277" s="73"/>
      <c r="E277" s="70" t="s">
        <v>2</v>
      </c>
      <c r="F277" s="73" t="s">
        <v>2</v>
      </c>
      <c r="G277" s="73" t="s">
        <v>2</v>
      </c>
      <c r="H277" s="73" t="s">
        <v>2</v>
      </c>
      <c r="I277" s="73" t="s">
        <v>2</v>
      </c>
      <c r="J277" s="73"/>
      <c r="K277" s="73"/>
      <c r="L277" s="91" t="s">
        <v>71</v>
      </c>
    </row>
    <row r="278" spans="1:12" ht="27" customHeight="1" x14ac:dyDescent="0.35">
      <c r="A278" s="90">
        <v>1</v>
      </c>
      <c r="B278" s="121" t="s">
        <v>777</v>
      </c>
      <c r="C278" s="121" t="s">
        <v>985</v>
      </c>
      <c r="D278" s="122" t="s">
        <v>988</v>
      </c>
      <c r="E278" s="132">
        <v>20000</v>
      </c>
      <c r="F278" s="132">
        <v>20000</v>
      </c>
      <c r="G278" s="132">
        <v>20000</v>
      </c>
      <c r="H278" s="132">
        <v>20000</v>
      </c>
      <c r="I278" s="132">
        <v>20000</v>
      </c>
      <c r="J278" s="122" t="s">
        <v>989</v>
      </c>
      <c r="K278" s="220" t="s">
        <v>991</v>
      </c>
      <c r="L278" s="90" t="s">
        <v>993</v>
      </c>
    </row>
    <row r="279" spans="1:12" ht="27" customHeight="1" x14ac:dyDescent="0.35">
      <c r="A279" s="83"/>
      <c r="B279" s="69"/>
      <c r="C279" s="69" t="s">
        <v>986</v>
      </c>
      <c r="D279" s="78" t="s">
        <v>17</v>
      </c>
      <c r="E279" s="85"/>
      <c r="F279" s="69"/>
      <c r="G279" s="69"/>
      <c r="H279" s="69"/>
      <c r="I279" s="69"/>
      <c r="J279" s="78" t="s">
        <v>990</v>
      </c>
      <c r="K279" s="221" t="s">
        <v>992</v>
      </c>
      <c r="L279" s="83" t="s">
        <v>717</v>
      </c>
    </row>
    <row r="280" spans="1:12" ht="27" customHeight="1" x14ac:dyDescent="0.35">
      <c r="A280" s="91"/>
      <c r="B280" s="114"/>
      <c r="C280" s="114" t="s">
        <v>987</v>
      </c>
      <c r="D280" s="115"/>
      <c r="E280" s="128"/>
      <c r="F280" s="128"/>
      <c r="G280" s="128"/>
      <c r="H280" s="128"/>
      <c r="I280" s="128"/>
      <c r="J280" s="116"/>
      <c r="K280" s="120"/>
      <c r="L280" s="73"/>
    </row>
    <row r="281" spans="1:12" ht="27" customHeight="1" x14ac:dyDescent="0.35">
      <c r="A281" s="90">
        <v>2</v>
      </c>
      <c r="B281" s="121" t="s">
        <v>1687</v>
      </c>
      <c r="C281" s="121" t="s">
        <v>994</v>
      </c>
      <c r="D281" s="122" t="s">
        <v>1005</v>
      </c>
      <c r="E281" s="132">
        <v>100000</v>
      </c>
      <c r="F281" s="132">
        <v>100000</v>
      </c>
      <c r="G281" s="132">
        <v>100000</v>
      </c>
      <c r="H281" s="132">
        <v>100000</v>
      </c>
      <c r="I281" s="132">
        <v>100000</v>
      </c>
      <c r="J281" s="122" t="s">
        <v>996</v>
      </c>
      <c r="K281" s="220" t="s">
        <v>996</v>
      </c>
      <c r="L281" s="90" t="s">
        <v>993</v>
      </c>
    </row>
    <row r="282" spans="1:12" ht="27" customHeight="1" x14ac:dyDescent="0.35">
      <c r="A282" s="83"/>
      <c r="B282" s="69"/>
      <c r="C282" s="69" t="s">
        <v>995</v>
      </c>
      <c r="D282" s="78" t="s">
        <v>1003</v>
      </c>
      <c r="E282" s="85"/>
      <c r="F282" s="69"/>
      <c r="G282" s="69"/>
      <c r="H282" s="69"/>
      <c r="I282" s="69"/>
      <c r="J282" s="78" t="s">
        <v>997</v>
      </c>
      <c r="K282" s="221" t="s">
        <v>998</v>
      </c>
      <c r="L282" s="83" t="s">
        <v>717</v>
      </c>
    </row>
    <row r="283" spans="1:12" ht="27" customHeight="1" x14ac:dyDescent="0.35">
      <c r="A283" s="83"/>
      <c r="B283" s="69"/>
      <c r="C283" s="69" t="s">
        <v>10</v>
      </c>
      <c r="D283" s="78" t="s">
        <v>48</v>
      </c>
      <c r="E283" s="85"/>
      <c r="F283" s="85"/>
      <c r="G283" s="85"/>
      <c r="H283" s="85"/>
      <c r="I283" s="85"/>
      <c r="J283" s="77" t="s">
        <v>635</v>
      </c>
      <c r="K283" s="119" t="s">
        <v>999</v>
      </c>
      <c r="L283" s="68"/>
    </row>
    <row r="284" spans="1:12" ht="27" customHeight="1" x14ac:dyDescent="0.35">
      <c r="A284" s="91"/>
      <c r="B284" s="114"/>
      <c r="C284" s="114"/>
      <c r="D284" s="115"/>
      <c r="E284" s="128"/>
      <c r="F284" s="128"/>
      <c r="G284" s="128"/>
      <c r="H284" s="128"/>
      <c r="I284" s="128"/>
      <c r="J284" s="115"/>
      <c r="K284" s="336" t="s">
        <v>10</v>
      </c>
      <c r="L284" s="91"/>
    </row>
    <row r="285" spans="1:12" ht="27" customHeight="1" x14ac:dyDescent="0.35">
      <c r="A285" s="90">
        <v>3</v>
      </c>
      <c r="B285" s="121" t="s">
        <v>738</v>
      </c>
      <c r="C285" s="121" t="s">
        <v>994</v>
      </c>
      <c r="D285" s="122" t="s">
        <v>1004</v>
      </c>
      <c r="E285" s="132">
        <v>100000</v>
      </c>
      <c r="F285" s="132">
        <v>100000</v>
      </c>
      <c r="G285" s="132">
        <v>100000</v>
      </c>
      <c r="H285" s="132">
        <v>100000</v>
      </c>
      <c r="I285" s="132">
        <v>100000</v>
      </c>
      <c r="J285" s="122" t="s">
        <v>996</v>
      </c>
      <c r="K285" s="220" t="s">
        <v>996</v>
      </c>
      <c r="L285" s="90" t="s">
        <v>993</v>
      </c>
    </row>
    <row r="286" spans="1:12" ht="27" customHeight="1" x14ac:dyDescent="0.35">
      <c r="A286" s="83"/>
      <c r="B286" s="69"/>
      <c r="C286" s="69" t="s">
        <v>995</v>
      </c>
      <c r="D286" s="78" t="s">
        <v>1003</v>
      </c>
      <c r="E286" s="85"/>
      <c r="F286" s="85"/>
      <c r="G286" s="85"/>
      <c r="H286" s="85"/>
      <c r="I286" s="85"/>
      <c r="J286" s="78" t="s">
        <v>997</v>
      </c>
      <c r="K286" s="221" t="s">
        <v>998</v>
      </c>
      <c r="L286" s="83" t="s">
        <v>717</v>
      </c>
    </row>
    <row r="287" spans="1:12" ht="32.25" customHeight="1" x14ac:dyDescent="0.35">
      <c r="A287" s="83"/>
      <c r="B287" s="69"/>
      <c r="C287" s="69" t="s">
        <v>10</v>
      </c>
      <c r="D287" s="78" t="s">
        <v>48</v>
      </c>
      <c r="E287" s="85"/>
      <c r="F287" s="85"/>
      <c r="G287" s="85"/>
      <c r="H287" s="85"/>
      <c r="I287" s="85"/>
      <c r="J287" s="77" t="s">
        <v>635</v>
      </c>
      <c r="K287" s="119" t="s">
        <v>999</v>
      </c>
      <c r="L287" s="68"/>
    </row>
    <row r="288" spans="1:12" ht="27" customHeight="1" x14ac:dyDescent="0.35">
      <c r="A288" s="91"/>
      <c r="B288" s="114"/>
      <c r="C288" s="114"/>
      <c r="D288" s="115"/>
      <c r="E288" s="128"/>
      <c r="F288" s="128"/>
      <c r="G288" s="128"/>
      <c r="H288" s="128"/>
      <c r="I288" s="128"/>
      <c r="J288" s="115"/>
      <c r="K288" s="336" t="s">
        <v>10</v>
      </c>
      <c r="L288" s="91"/>
    </row>
    <row r="289" spans="1:12" ht="27" customHeight="1" x14ac:dyDescent="0.35">
      <c r="A289" s="90">
        <v>4</v>
      </c>
      <c r="B289" s="121" t="s">
        <v>30</v>
      </c>
      <c r="C289" s="121" t="s">
        <v>1000</v>
      </c>
      <c r="D289" s="122" t="s">
        <v>1004</v>
      </c>
      <c r="E289" s="132">
        <v>150000</v>
      </c>
      <c r="F289" s="132">
        <v>150000</v>
      </c>
      <c r="G289" s="132">
        <v>150000</v>
      </c>
      <c r="H289" s="132">
        <v>150000</v>
      </c>
      <c r="I289" s="132">
        <v>150000</v>
      </c>
      <c r="J289" s="122" t="s">
        <v>996</v>
      </c>
      <c r="K289" s="220" t="s">
        <v>1006</v>
      </c>
      <c r="L289" s="90" t="s">
        <v>993</v>
      </c>
    </row>
    <row r="290" spans="1:12" ht="27" customHeight="1" x14ac:dyDescent="0.35">
      <c r="A290" s="83"/>
      <c r="B290" s="69"/>
      <c r="C290" s="69" t="s">
        <v>1001</v>
      </c>
      <c r="D290" s="78" t="s">
        <v>1003</v>
      </c>
      <c r="E290" s="85"/>
      <c r="F290" s="85"/>
      <c r="G290" s="85"/>
      <c r="H290" s="85"/>
      <c r="I290" s="85"/>
      <c r="J290" s="78" t="s">
        <v>997</v>
      </c>
      <c r="K290" s="221" t="s">
        <v>1007</v>
      </c>
      <c r="L290" s="83" t="s">
        <v>717</v>
      </c>
    </row>
    <row r="291" spans="1:12" ht="27" customHeight="1" x14ac:dyDescent="0.35">
      <c r="A291" s="91"/>
      <c r="B291" s="114"/>
      <c r="C291" s="114" t="s">
        <v>1002</v>
      </c>
      <c r="D291" s="115" t="s">
        <v>48</v>
      </c>
      <c r="E291" s="128"/>
      <c r="F291" s="128"/>
      <c r="G291" s="128"/>
      <c r="H291" s="128"/>
      <c r="I291" s="128"/>
      <c r="J291" s="116" t="s">
        <v>635</v>
      </c>
      <c r="K291" s="336" t="s">
        <v>19</v>
      </c>
      <c r="L291" s="91"/>
    </row>
    <row r="292" spans="1:12" ht="27" customHeight="1" x14ac:dyDescent="0.35">
      <c r="A292" s="83">
        <v>5</v>
      </c>
      <c r="B292" s="69" t="s">
        <v>31</v>
      </c>
      <c r="C292" s="121" t="s">
        <v>1000</v>
      </c>
      <c r="D292" s="122" t="s">
        <v>1004</v>
      </c>
      <c r="E292" s="85">
        <v>100000</v>
      </c>
      <c r="F292" s="85">
        <v>100000</v>
      </c>
      <c r="G292" s="85">
        <v>100000</v>
      </c>
      <c r="H292" s="85">
        <v>100000</v>
      </c>
      <c r="I292" s="85">
        <v>100000</v>
      </c>
      <c r="J292" s="122" t="s">
        <v>996</v>
      </c>
      <c r="K292" s="220" t="s">
        <v>1006</v>
      </c>
      <c r="L292" s="90" t="s">
        <v>993</v>
      </c>
    </row>
    <row r="293" spans="1:12" ht="27" customHeight="1" x14ac:dyDescent="0.35">
      <c r="A293" s="83"/>
      <c r="B293" s="69"/>
      <c r="C293" s="69" t="s">
        <v>1001</v>
      </c>
      <c r="D293" s="78" t="s">
        <v>1003</v>
      </c>
      <c r="E293" s="85"/>
      <c r="F293" s="85"/>
      <c r="G293" s="85"/>
      <c r="H293" s="85"/>
      <c r="I293" s="85"/>
      <c r="J293" s="78" t="s">
        <v>997</v>
      </c>
      <c r="K293" s="221" t="s">
        <v>1007</v>
      </c>
      <c r="L293" s="83" t="s">
        <v>717</v>
      </c>
    </row>
    <row r="294" spans="1:12" ht="27" customHeight="1" x14ac:dyDescent="0.35">
      <c r="A294" s="407"/>
      <c r="B294" s="69"/>
      <c r="C294" s="69" t="s">
        <v>1002</v>
      </c>
      <c r="D294" s="78" t="s">
        <v>48</v>
      </c>
      <c r="E294" s="85"/>
      <c r="F294" s="85"/>
      <c r="G294" s="85"/>
      <c r="H294" s="85"/>
      <c r="I294" s="85"/>
      <c r="J294" s="77" t="s">
        <v>635</v>
      </c>
      <c r="K294" s="221" t="s">
        <v>19</v>
      </c>
      <c r="L294" s="68"/>
    </row>
    <row r="295" spans="1:12" ht="27" customHeight="1" x14ac:dyDescent="0.35">
      <c r="A295" s="90">
        <v>6</v>
      </c>
      <c r="B295" s="121" t="s">
        <v>1009</v>
      </c>
      <c r="C295" s="121" t="s">
        <v>1000</v>
      </c>
      <c r="D295" s="122" t="s">
        <v>1004</v>
      </c>
      <c r="E295" s="132">
        <v>150000</v>
      </c>
      <c r="F295" s="132">
        <v>150000</v>
      </c>
      <c r="G295" s="132">
        <v>150000</v>
      </c>
      <c r="H295" s="132">
        <v>150000</v>
      </c>
      <c r="I295" s="132">
        <v>150000</v>
      </c>
      <c r="J295" s="122" t="s">
        <v>996</v>
      </c>
      <c r="K295" s="220" t="s">
        <v>1006</v>
      </c>
      <c r="L295" s="90" t="s">
        <v>993</v>
      </c>
    </row>
    <row r="296" spans="1:12" ht="27" customHeight="1" x14ac:dyDescent="0.35">
      <c r="A296" s="83"/>
      <c r="B296" s="69" t="s">
        <v>1008</v>
      </c>
      <c r="C296" s="69" t="s">
        <v>1001</v>
      </c>
      <c r="D296" s="78" t="s">
        <v>1003</v>
      </c>
      <c r="E296" s="85"/>
      <c r="F296" s="69"/>
      <c r="G296" s="69"/>
      <c r="H296" s="69"/>
      <c r="I296" s="69"/>
      <c r="J296" s="78" t="s">
        <v>997</v>
      </c>
      <c r="K296" s="221" t="s">
        <v>1007</v>
      </c>
      <c r="L296" s="83" t="s">
        <v>717</v>
      </c>
    </row>
    <row r="297" spans="1:12" ht="27" customHeight="1" x14ac:dyDescent="0.35">
      <c r="A297" s="83"/>
      <c r="B297" s="69"/>
      <c r="C297" s="69" t="s">
        <v>1002</v>
      </c>
      <c r="D297" s="78" t="s">
        <v>48</v>
      </c>
      <c r="E297" s="85"/>
      <c r="F297" s="85"/>
      <c r="G297" s="85"/>
      <c r="H297" s="85"/>
      <c r="I297" s="85"/>
      <c r="J297" s="77" t="s">
        <v>635</v>
      </c>
      <c r="K297" s="221" t="s">
        <v>19</v>
      </c>
      <c r="L297" s="68"/>
    </row>
    <row r="298" spans="1:12" ht="27" customHeight="1" x14ac:dyDescent="0.35">
      <c r="A298" s="407"/>
      <c r="B298" s="69"/>
      <c r="C298" s="69"/>
      <c r="D298" s="78"/>
      <c r="E298" s="85"/>
      <c r="F298" s="85"/>
      <c r="G298" s="85"/>
      <c r="H298" s="85"/>
      <c r="I298" s="85"/>
      <c r="J298" s="77"/>
      <c r="K298" s="221"/>
      <c r="L298" s="68"/>
    </row>
    <row r="299" spans="1:12" ht="27" customHeight="1" x14ac:dyDescent="0.35">
      <c r="A299" s="108"/>
      <c r="B299" s="114"/>
      <c r="C299" s="114"/>
      <c r="D299" s="115"/>
      <c r="E299" s="128"/>
      <c r="F299" s="128"/>
      <c r="G299" s="128"/>
      <c r="H299" s="128"/>
      <c r="I299" s="128"/>
      <c r="J299" s="116"/>
      <c r="K299" s="336"/>
      <c r="L299" s="73"/>
    </row>
    <row r="300" spans="1:12" ht="27" customHeight="1" x14ac:dyDescent="0.35">
      <c r="A300" s="314"/>
      <c r="B300" s="101"/>
      <c r="C300" s="101"/>
      <c r="D300" s="102" t="s">
        <v>27</v>
      </c>
      <c r="E300" s="102">
        <v>65</v>
      </c>
      <c r="F300" s="103"/>
      <c r="G300" s="103"/>
      <c r="H300" s="103"/>
      <c r="I300" s="103"/>
      <c r="J300" s="103"/>
      <c r="K300" s="104"/>
      <c r="L300" s="108" t="s">
        <v>79</v>
      </c>
    </row>
    <row r="301" spans="1:12" ht="27" customHeight="1" x14ac:dyDescent="0.4">
      <c r="A301" s="445" t="s">
        <v>4</v>
      </c>
      <c r="B301" s="445"/>
      <c r="C301" s="445"/>
      <c r="D301" s="445"/>
      <c r="E301" s="445"/>
      <c r="F301" s="445"/>
      <c r="G301" s="445"/>
      <c r="H301" s="445"/>
      <c r="I301" s="445"/>
      <c r="J301" s="445"/>
      <c r="K301" s="445"/>
      <c r="L301" s="445"/>
    </row>
    <row r="302" spans="1:12" ht="27" customHeight="1" x14ac:dyDescent="0.4">
      <c r="A302" s="445" t="s">
        <v>895</v>
      </c>
      <c r="B302" s="445"/>
      <c r="C302" s="445"/>
      <c r="D302" s="445"/>
      <c r="E302" s="445"/>
      <c r="F302" s="445"/>
      <c r="G302" s="445"/>
      <c r="H302" s="445"/>
      <c r="I302" s="445"/>
      <c r="J302" s="445"/>
      <c r="K302" s="445"/>
      <c r="L302" s="445"/>
    </row>
    <row r="303" spans="1:12" ht="27" customHeight="1" x14ac:dyDescent="0.4">
      <c r="A303" s="445" t="s">
        <v>911</v>
      </c>
      <c r="B303" s="445"/>
      <c r="C303" s="445"/>
      <c r="D303" s="445"/>
      <c r="E303" s="445"/>
      <c r="F303" s="445"/>
      <c r="G303" s="445"/>
      <c r="H303" s="445"/>
      <c r="I303" s="445"/>
      <c r="J303" s="445"/>
      <c r="K303" s="445"/>
      <c r="L303" s="445"/>
    </row>
    <row r="304" spans="1:12" ht="27" customHeight="1" x14ac:dyDescent="0.4">
      <c r="A304" s="96" t="s">
        <v>849</v>
      </c>
      <c r="B304" s="96"/>
      <c r="C304" s="96"/>
      <c r="D304" s="96"/>
      <c r="E304" s="312"/>
      <c r="F304" s="312"/>
      <c r="G304" s="312"/>
      <c r="H304" s="312"/>
      <c r="I304" s="312"/>
      <c r="J304" s="312"/>
      <c r="K304" s="312"/>
      <c r="L304" s="98"/>
    </row>
    <row r="305" spans="1:12" ht="27" customHeight="1" x14ac:dyDescent="0.4">
      <c r="A305" s="96" t="s">
        <v>850</v>
      </c>
      <c r="B305" s="96"/>
      <c r="C305" s="312"/>
      <c r="D305" s="312"/>
      <c r="E305" s="312"/>
      <c r="F305" s="312"/>
      <c r="G305" s="312"/>
      <c r="H305" s="312"/>
      <c r="I305" s="312"/>
      <c r="J305" s="312"/>
      <c r="K305" s="312"/>
      <c r="L305" s="98"/>
    </row>
    <row r="306" spans="1:12" ht="27" customHeight="1" x14ac:dyDescent="0.4">
      <c r="A306" s="96"/>
      <c r="B306" s="96" t="s">
        <v>85</v>
      </c>
      <c r="C306" s="312"/>
      <c r="D306" s="312"/>
      <c r="E306" s="312"/>
      <c r="F306" s="312"/>
      <c r="G306" s="312"/>
      <c r="H306" s="312"/>
      <c r="I306" s="312"/>
      <c r="J306" s="312"/>
      <c r="K306" s="312"/>
      <c r="L306" s="98"/>
    </row>
    <row r="307" spans="1:12" ht="27" customHeight="1" x14ac:dyDescent="0.4">
      <c r="A307" s="438" t="s">
        <v>1727</v>
      </c>
      <c r="B307" s="438"/>
      <c r="C307" s="438"/>
      <c r="D307" s="438"/>
      <c r="E307" s="438"/>
      <c r="F307" s="438"/>
      <c r="G307" s="438"/>
      <c r="H307" s="438"/>
      <c r="I307" s="438"/>
      <c r="J307" s="438"/>
      <c r="K307" s="438"/>
      <c r="L307" s="438"/>
    </row>
    <row r="308" spans="1:12" ht="27" customHeight="1" x14ac:dyDescent="0.35">
      <c r="A308" s="310"/>
      <c r="B308" s="63"/>
      <c r="C308" s="64"/>
      <c r="D308" s="66" t="s">
        <v>7</v>
      </c>
      <c r="E308" s="442" t="s">
        <v>15</v>
      </c>
      <c r="F308" s="443"/>
      <c r="G308" s="443"/>
      <c r="H308" s="443"/>
      <c r="I308" s="444"/>
      <c r="J308" s="311" t="s">
        <v>42</v>
      </c>
      <c r="K308" s="66"/>
      <c r="L308" s="90" t="s">
        <v>34</v>
      </c>
    </row>
    <row r="309" spans="1:12" ht="27" customHeight="1" x14ac:dyDescent="0.35">
      <c r="A309" s="67" t="s">
        <v>5</v>
      </c>
      <c r="B309" s="68" t="s">
        <v>3</v>
      </c>
      <c r="C309" s="67" t="s">
        <v>6</v>
      </c>
      <c r="D309" s="68" t="s">
        <v>8</v>
      </c>
      <c r="E309" s="310">
        <v>2561</v>
      </c>
      <c r="F309" s="66">
        <v>2562</v>
      </c>
      <c r="G309" s="66">
        <v>2563</v>
      </c>
      <c r="H309" s="66">
        <v>2564</v>
      </c>
      <c r="I309" s="66">
        <v>2565</v>
      </c>
      <c r="J309" s="68" t="s">
        <v>43</v>
      </c>
      <c r="K309" s="68" t="s">
        <v>45</v>
      </c>
      <c r="L309" s="83" t="s">
        <v>72</v>
      </c>
    </row>
    <row r="310" spans="1:12" ht="27" customHeight="1" x14ac:dyDescent="0.35">
      <c r="A310" s="70"/>
      <c r="B310" s="71"/>
      <c r="C310" s="72"/>
      <c r="D310" s="73"/>
      <c r="E310" s="70" t="s">
        <v>2</v>
      </c>
      <c r="F310" s="73" t="s">
        <v>2</v>
      </c>
      <c r="G310" s="73" t="s">
        <v>2</v>
      </c>
      <c r="H310" s="73" t="s">
        <v>2</v>
      </c>
      <c r="I310" s="73" t="s">
        <v>2</v>
      </c>
      <c r="J310" s="73"/>
      <c r="K310" s="73"/>
      <c r="L310" s="91" t="s">
        <v>71</v>
      </c>
    </row>
    <row r="311" spans="1:12" ht="27" customHeight="1" x14ac:dyDescent="0.35">
      <c r="A311" s="90">
        <v>7</v>
      </c>
      <c r="B311" s="121" t="s">
        <v>29</v>
      </c>
      <c r="C311" s="121" t="s">
        <v>1000</v>
      </c>
      <c r="D311" s="122" t="s">
        <v>1004</v>
      </c>
      <c r="E311" s="132">
        <v>150000</v>
      </c>
      <c r="F311" s="132">
        <v>150000</v>
      </c>
      <c r="G311" s="132">
        <v>150000</v>
      </c>
      <c r="H311" s="132">
        <v>150000</v>
      </c>
      <c r="I311" s="132">
        <v>150000</v>
      </c>
      <c r="J311" s="122" t="s">
        <v>996</v>
      </c>
      <c r="K311" s="220" t="s">
        <v>1006</v>
      </c>
      <c r="L311" s="90" t="s">
        <v>993</v>
      </c>
    </row>
    <row r="312" spans="1:12" ht="27" customHeight="1" x14ac:dyDescent="0.35">
      <c r="A312" s="83"/>
      <c r="B312" s="69" t="s">
        <v>1010</v>
      </c>
      <c r="C312" s="69" t="s">
        <v>1001</v>
      </c>
      <c r="D312" s="78" t="s">
        <v>1003</v>
      </c>
      <c r="E312" s="85"/>
      <c r="F312" s="69"/>
      <c r="G312" s="69"/>
      <c r="H312" s="69"/>
      <c r="I312" s="69"/>
      <c r="J312" s="78" t="s">
        <v>997</v>
      </c>
      <c r="K312" s="221" t="s">
        <v>1007</v>
      </c>
      <c r="L312" s="83" t="s">
        <v>717</v>
      </c>
    </row>
    <row r="313" spans="1:12" ht="27" customHeight="1" x14ac:dyDescent="0.35">
      <c r="A313" s="91"/>
      <c r="B313" s="114"/>
      <c r="C313" s="69" t="s">
        <v>1002</v>
      </c>
      <c r="D313" s="78" t="s">
        <v>48</v>
      </c>
      <c r="E313" s="128"/>
      <c r="F313" s="128"/>
      <c r="G313" s="128"/>
      <c r="H313" s="128"/>
      <c r="I313" s="128"/>
      <c r="J313" s="77" t="s">
        <v>635</v>
      </c>
      <c r="K313" s="221" t="s">
        <v>19</v>
      </c>
      <c r="L313" s="68"/>
    </row>
    <row r="314" spans="1:12" ht="27" customHeight="1" x14ac:dyDescent="0.35">
      <c r="A314" s="90">
        <v>8</v>
      </c>
      <c r="B314" s="121" t="s">
        <v>1688</v>
      </c>
      <c r="C314" s="121" t="s">
        <v>1000</v>
      </c>
      <c r="D314" s="122" t="s">
        <v>1004</v>
      </c>
      <c r="E314" s="132">
        <v>10000</v>
      </c>
      <c r="F314" s="132">
        <v>10000</v>
      </c>
      <c r="G314" s="132">
        <v>10000</v>
      </c>
      <c r="H314" s="132">
        <v>10000</v>
      </c>
      <c r="I314" s="132">
        <v>10000</v>
      </c>
      <c r="J314" s="122" t="s">
        <v>996</v>
      </c>
      <c r="K314" s="220" t="s">
        <v>1011</v>
      </c>
      <c r="L314" s="90" t="s">
        <v>993</v>
      </c>
    </row>
    <row r="315" spans="1:12" ht="27" customHeight="1" x14ac:dyDescent="0.35">
      <c r="A315" s="83"/>
      <c r="B315" s="69" t="s">
        <v>18</v>
      </c>
      <c r="C315" s="69" t="s">
        <v>1001</v>
      </c>
      <c r="D315" s="78" t="s">
        <v>1003</v>
      </c>
      <c r="E315" s="85"/>
      <c r="F315" s="69"/>
      <c r="G315" s="69"/>
      <c r="H315" s="69"/>
      <c r="I315" s="69"/>
      <c r="J315" s="78" t="s">
        <v>997</v>
      </c>
      <c r="K315" s="221" t="s">
        <v>1012</v>
      </c>
      <c r="L315" s="83" t="s">
        <v>717</v>
      </c>
    </row>
    <row r="316" spans="1:12" ht="27" customHeight="1" x14ac:dyDescent="0.35">
      <c r="A316" s="83"/>
      <c r="B316" s="69"/>
      <c r="C316" s="69" t="s">
        <v>1002</v>
      </c>
      <c r="D316" s="78" t="s">
        <v>48</v>
      </c>
      <c r="E316" s="85"/>
      <c r="F316" s="85"/>
      <c r="G316" s="85"/>
      <c r="H316" s="85"/>
      <c r="I316" s="85"/>
      <c r="J316" s="77" t="s">
        <v>635</v>
      </c>
      <c r="K316" s="119"/>
      <c r="L316" s="68"/>
    </row>
    <row r="317" spans="1:12" ht="27" customHeight="1" x14ac:dyDescent="0.35">
      <c r="A317" s="90">
        <v>9</v>
      </c>
      <c r="B317" s="121" t="s">
        <v>770</v>
      </c>
      <c r="C317" s="121" t="s">
        <v>1000</v>
      </c>
      <c r="D317" s="122" t="s">
        <v>1004</v>
      </c>
      <c r="E317" s="132">
        <v>10000</v>
      </c>
      <c r="F317" s="132">
        <v>10000</v>
      </c>
      <c r="G317" s="132">
        <v>10000</v>
      </c>
      <c r="H317" s="132">
        <v>10000</v>
      </c>
      <c r="I317" s="132">
        <v>10000</v>
      </c>
      <c r="J317" s="122" t="s">
        <v>1015</v>
      </c>
      <c r="K317" s="220" t="s">
        <v>1013</v>
      </c>
      <c r="L317" s="90" t="s">
        <v>993</v>
      </c>
    </row>
    <row r="318" spans="1:12" ht="27" customHeight="1" x14ac:dyDescent="0.35">
      <c r="A318" s="83"/>
      <c r="B318" s="69"/>
      <c r="C318" s="69" t="s">
        <v>1001</v>
      </c>
      <c r="D318" s="78" t="s">
        <v>1003</v>
      </c>
      <c r="E318" s="85"/>
      <c r="F318" s="85"/>
      <c r="G318" s="85"/>
      <c r="H318" s="85"/>
      <c r="I318" s="85"/>
      <c r="J318" s="78"/>
      <c r="K318" s="221" t="s">
        <v>1014</v>
      </c>
      <c r="L318" s="83" t="s">
        <v>717</v>
      </c>
    </row>
    <row r="319" spans="1:12" ht="27" customHeight="1" x14ac:dyDescent="0.35">
      <c r="A319" s="91"/>
      <c r="B319" s="69"/>
      <c r="C319" s="69" t="s">
        <v>1002</v>
      </c>
      <c r="D319" s="78" t="s">
        <v>48</v>
      </c>
      <c r="E319" s="85"/>
      <c r="F319" s="85"/>
      <c r="G319" s="85"/>
      <c r="H319" s="85"/>
      <c r="I319" s="85"/>
      <c r="J319" s="78"/>
      <c r="K319" s="221"/>
      <c r="L319" s="83"/>
    </row>
    <row r="320" spans="1:12" ht="27" customHeight="1" x14ac:dyDescent="0.35">
      <c r="A320" s="90">
        <v>10</v>
      </c>
      <c r="B320" s="74" t="s">
        <v>864</v>
      </c>
      <c r="C320" s="74" t="s">
        <v>1689</v>
      </c>
      <c r="D320" s="74" t="s">
        <v>831</v>
      </c>
      <c r="E320" s="236">
        <v>50000</v>
      </c>
      <c r="F320" s="236">
        <v>50000</v>
      </c>
      <c r="G320" s="236">
        <v>50000</v>
      </c>
      <c r="H320" s="236">
        <v>50000</v>
      </c>
      <c r="I320" s="236">
        <v>50000</v>
      </c>
      <c r="J320" s="227" t="s">
        <v>655</v>
      </c>
      <c r="K320" s="227" t="s">
        <v>834</v>
      </c>
      <c r="L320" s="66" t="s">
        <v>645</v>
      </c>
    </row>
    <row r="321" spans="1:12" ht="27" customHeight="1" x14ac:dyDescent="0.35">
      <c r="A321" s="46"/>
      <c r="B321" s="69" t="s">
        <v>865</v>
      </c>
      <c r="C321" s="69" t="s">
        <v>18</v>
      </c>
      <c r="D321" s="78" t="s">
        <v>832</v>
      </c>
      <c r="E321" s="79"/>
      <c r="F321" s="79"/>
      <c r="G321" s="79"/>
      <c r="H321" s="79"/>
      <c r="I321" s="79"/>
      <c r="J321" s="79" t="s">
        <v>833</v>
      </c>
      <c r="K321" s="86" t="s">
        <v>835</v>
      </c>
      <c r="L321" s="83" t="s">
        <v>646</v>
      </c>
    </row>
    <row r="322" spans="1:12" ht="27" customHeight="1" x14ac:dyDescent="0.35">
      <c r="A322" s="90">
        <v>11</v>
      </c>
      <c r="B322" s="121" t="s">
        <v>1342</v>
      </c>
      <c r="C322" s="74" t="s">
        <v>1343</v>
      </c>
      <c r="D322" s="63" t="s">
        <v>21</v>
      </c>
      <c r="E322" s="226" t="s">
        <v>824</v>
      </c>
      <c r="F322" s="236">
        <v>10000</v>
      </c>
      <c r="G322" s="236">
        <v>10000</v>
      </c>
      <c r="H322" s="236">
        <v>10000</v>
      </c>
      <c r="I322" s="236">
        <v>10000</v>
      </c>
      <c r="J322" s="74" t="s">
        <v>1344</v>
      </c>
      <c r="K322" s="74" t="s">
        <v>1345</v>
      </c>
      <c r="L322" s="66" t="s">
        <v>645</v>
      </c>
    </row>
    <row r="323" spans="1:12" ht="27" customHeight="1" x14ac:dyDescent="0.35">
      <c r="A323" s="83"/>
      <c r="B323" s="69" t="s">
        <v>1346</v>
      </c>
      <c r="C323" s="42" t="s">
        <v>37</v>
      </c>
      <c r="D323" s="52"/>
      <c r="E323" s="46"/>
      <c r="F323" s="46"/>
      <c r="G323" s="46"/>
      <c r="H323" s="46"/>
      <c r="I323" s="133"/>
      <c r="J323" s="133" t="s">
        <v>722</v>
      </c>
      <c r="K323" s="42" t="s">
        <v>1347</v>
      </c>
      <c r="L323" s="83" t="s">
        <v>646</v>
      </c>
    </row>
    <row r="324" spans="1:12" ht="27" customHeight="1" x14ac:dyDescent="0.35">
      <c r="A324" s="47"/>
      <c r="B324" s="69"/>
      <c r="C324" s="69"/>
      <c r="D324" s="78"/>
      <c r="E324" s="79"/>
      <c r="F324" s="79"/>
      <c r="G324" s="79"/>
      <c r="H324" s="79"/>
      <c r="I324" s="79"/>
      <c r="J324" s="79"/>
      <c r="K324" s="86"/>
      <c r="L324" s="83"/>
    </row>
    <row r="325" spans="1:12" ht="27" customHeight="1" x14ac:dyDescent="0.35">
      <c r="A325" s="90">
        <v>12</v>
      </c>
      <c r="B325" s="121" t="s">
        <v>1348</v>
      </c>
      <c r="C325" s="121" t="s">
        <v>1690</v>
      </c>
      <c r="D325" s="90" t="s">
        <v>1349</v>
      </c>
      <c r="E325" s="90" t="s">
        <v>824</v>
      </c>
      <c r="F325" s="127">
        <v>100000</v>
      </c>
      <c r="G325" s="127">
        <v>100000</v>
      </c>
      <c r="H325" s="127">
        <v>100000</v>
      </c>
      <c r="I325" s="127">
        <v>100000</v>
      </c>
      <c r="J325" s="74" t="s">
        <v>1344</v>
      </c>
      <c r="K325" s="121" t="s">
        <v>1350</v>
      </c>
      <c r="L325" s="66" t="s">
        <v>645</v>
      </c>
    </row>
    <row r="326" spans="1:12" ht="27" customHeight="1" x14ac:dyDescent="0.35">
      <c r="A326" s="83"/>
      <c r="B326" s="77" t="s">
        <v>17</v>
      </c>
      <c r="C326" s="77" t="s">
        <v>1351</v>
      </c>
      <c r="D326" s="89" t="s">
        <v>17</v>
      </c>
      <c r="E326" s="341"/>
      <c r="F326" s="341"/>
      <c r="G326" s="341"/>
      <c r="H326" s="341"/>
      <c r="I326" s="133"/>
      <c r="J326" s="133" t="s">
        <v>722</v>
      </c>
      <c r="K326" s="172" t="s">
        <v>1352</v>
      </c>
      <c r="L326" s="83" t="s">
        <v>646</v>
      </c>
    </row>
    <row r="327" spans="1:12" ht="27" customHeight="1" x14ac:dyDescent="0.35">
      <c r="A327" s="47"/>
      <c r="B327" s="69"/>
      <c r="C327" s="69"/>
      <c r="D327" s="383"/>
      <c r="E327" s="83"/>
      <c r="F327" s="83"/>
      <c r="G327" s="83"/>
      <c r="H327" s="83"/>
      <c r="I327" s="78"/>
      <c r="J327" s="78"/>
      <c r="K327" s="69" t="s">
        <v>1353</v>
      </c>
      <c r="L327" s="83"/>
    </row>
    <row r="328" spans="1:12" ht="27" customHeight="1" x14ac:dyDescent="0.35">
      <c r="A328" s="83">
        <v>13</v>
      </c>
      <c r="B328" s="308" t="s">
        <v>1376</v>
      </c>
      <c r="C328" s="74" t="s">
        <v>1377</v>
      </c>
      <c r="D328" s="63" t="s">
        <v>1004</v>
      </c>
      <c r="E328" s="236">
        <v>30000</v>
      </c>
      <c r="F328" s="236">
        <v>30000</v>
      </c>
      <c r="G328" s="236">
        <v>30000</v>
      </c>
      <c r="H328" s="236">
        <v>30000</v>
      </c>
      <c r="I328" s="236">
        <v>30000</v>
      </c>
      <c r="J328" s="63" t="s">
        <v>996</v>
      </c>
      <c r="K328" s="74" t="s">
        <v>1013</v>
      </c>
      <c r="L328" s="66" t="s">
        <v>993</v>
      </c>
    </row>
    <row r="329" spans="1:12" ht="27" customHeight="1" x14ac:dyDescent="0.35">
      <c r="A329" s="83"/>
      <c r="B329" s="69" t="s">
        <v>12</v>
      </c>
      <c r="C329" s="69" t="s">
        <v>1378</v>
      </c>
      <c r="D329" s="383" t="s">
        <v>12</v>
      </c>
      <c r="E329" s="46"/>
      <c r="F329" s="46"/>
      <c r="G329" s="46"/>
      <c r="H329" s="46"/>
      <c r="I329" s="46"/>
      <c r="J329" s="133" t="s">
        <v>997</v>
      </c>
      <c r="K329" s="42" t="s">
        <v>1379</v>
      </c>
      <c r="L329" s="46" t="s">
        <v>717</v>
      </c>
    </row>
    <row r="330" spans="1:12" ht="27" customHeight="1" x14ac:dyDescent="0.35">
      <c r="A330" s="83"/>
      <c r="B330" s="69"/>
      <c r="C330" s="69"/>
      <c r="D330" s="383" t="s">
        <v>1380</v>
      </c>
      <c r="E330" s="46"/>
      <c r="F330" s="46"/>
      <c r="G330" s="46"/>
      <c r="H330" s="46"/>
      <c r="I330" s="46"/>
      <c r="J330" s="46"/>
      <c r="K330" s="42" t="s">
        <v>1381</v>
      </c>
      <c r="L330" s="46"/>
    </row>
    <row r="331" spans="1:12" ht="27" customHeight="1" x14ac:dyDescent="0.35">
      <c r="A331" s="46"/>
      <c r="B331" s="42"/>
      <c r="C331" s="42"/>
      <c r="D331" s="46"/>
      <c r="E331" s="46"/>
      <c r="F331" s="46"/>
      <c r="G331" s="46"/>
      <c r="H331" s="46"/>
      <c r="I331" s="46"/>
      <c r="J331" s="46"/>
      <c r="K331" s="42"/>
      <c r="L331" s="42"/>
    </row>
    <row r="332" spans="1:12" ht="27" customHeight="1" x14ac:dyDescent="0.35">
      <c r="A332" s="47"/>
      <c r="B332" s="44"/>
      <c r="C332" s="44"/>
      <c r="D332" s="47"/>
      <c r="E332" s="47"/>
      <c r="F332" s="47"/>
      <c r="G332" s="47"/>
      <c r="H332" s="47"/>
      <c r="I332" s="47"/>
      <c r="J332" s="47"/>
      <c r="K332" s="44"/>
      <c r="L332" s="44"/>
    </row>
  </sheetData>
  <mergeCells count="55">
    <mergeCell ref="A2:L2"/>
    <mergeCell ref="A3:L3"/>
    <mergeCell ref="A4:L4"/>
    <mergeCell ref="B7:L7"/>
    <mergeCell ref="A8:L8"/>
    <mergeCell ref="A307:L307"/>
    <mergeCell ref="E308:I308"/>
    <mergeCell ref="E9:I9"/>
    <mergeCell ref="A68:L68"/>
    <mergeCell ref="A69:L69"/>
    <mergeCell ref="A70:L70"/>
    <mergeCell ref="A41:L41"/>
    <mergeCell ref="B40:L40"/>
    <mergeCell ref="A35:L35"/>
    <mergeCell ref="A36:L36"/>
    <mergeCell ref="A37:L37"/>
    <mergeCell ref="E42:I42"/>
    <mergeCell ref="A206:L206"/>
    <mergeCell ref="E207:I207"/>
    <mergeCell ref="A301:L301"/>
    <mergeCell ref="A302:L302"/>
    <mergeCell ref="A136:L136"/>
    <mergeCell ref="A171:L171"/>
    <mergeCell ref="A175:L175"/>
    <mergeCell ref="A103:L103"/>
    <mergeCell ref="A303:L303"/>
    <mergeCell ref="E176:I176"/>
    <mergeCell ref="A200:L200"/>
    <mergeCell ref="A201:L201"/>
    <mergeCell ref="A202:L202"/>
    <mergeCell ref="B205:L205"/>
    <mergeCell ref="A269:L269"/>
    <mergeCell ref="A270:L270"/>
    <mergeCell ref="A274:L274"/>
    <mergeCell ref="E275:I275"/>
    <mergeCell ref="A235:L235"/>
    <mergeCell ref="A236:L236"/>
    <mergeCell ref="A137:L137"/>
    <mergeCell ref="A138:L138"/>
    <mergeCell ref="A268:L268"/>
    <mergeCell ref="A143:L143"/>
    <mergeCell ref="E144:I144"/>
    <mergeCell ref="A169:L169"/>
    <mergeCell ref="A170:L170"/>
    <mergeCell ref="A237:L237"/>
    <mergeCell ref="A241:L241"/>
    <mergeCell ref="E242:I242"/>
    <mergeCell ref="A104:L104"/>
    <mergeCell ref="A105:L105"/>
    <mergeCell ref="A110:L110"/>
    <mergeCell ref="E111:I111"/>
    <mergeCell ref="B74:L74"/>
    <mergeCell ref="A75:L75"/>
    <mergeCell ref="E76:H76"/>
    <mergeCell ref="E77:I77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92"/>
  <sheetViews>
    <sheetView view="pageBreakPreview" topLeftCell="A604" zoomScale="70" zoomScaleNormal="100" zoomScaleSheetLayoutView="70" workbookViewId="0">
      <selection activeCell="K606" sqref="K606:K608"/>
    </sheetView>
  </sheetViews>
  <sheetFormatPr defaultColWidth="9.140625" defaultRowHeight="27" customHeight="1" x14ac:dyDescent="0.35"/>
  <cols>
    <col min="1" max="1" width="5.42578125" style="55" customWidth="1"/>
    <col min="2" max="2" width="42.140625" style="38" customWidth="1"/>
    <col min="3" max="3" width="36.5703125" style="38" customWidth="1"/>
    <col min="4" max="4" width="32" style="55" customWidth="1"/>
    <col min="5" max="8" width="16.7109375" style="55" customWidth="1"/>
    <col min="9" max="9" width="16.7109375" style="315" customWidth="1"/>
    <col min="10" max="10" width="25.85546875" style="55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314"/>
      <c r="B1" s="101"/>
      <c r="C1" s="101"/>
      <c r="D1" s="102" t="s">
        <v>27</v>
      </c>
      <c r="E1" s="102">
        <v>66</v>
      </c>
      <c r="F1" s="103"/>
      <c r="G1" s="103"/>
      <c r="H1" s="103"/>
      <c r="I1" s="103"/>
      <c r="J1" s="103"/>
      <c r="K1" s="103"/>
      <c r="L1" s="105" t="s">
        <v>79</v>
      </c>
    </row>
    <row r="2" spans="1:12" ht="27" customHeight="1" x14ac:dyDescent="0.4">
      <c r="A2" s="445" t="s">
        <v>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27" customHeight="1" x14ac:dyDescent="0.4">
      <c r="A4" s="445" t="s">
        <v>911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27" customHeight="1" x14ac:dyDescent="0.4">
      <c r="A5" s="96" t="s">
        <v>851</v>
      </c>
      <c r="B5" s="96"/>
      <c r="C5" s="96"/>
      <c r="D5" s="96"/>
      <c r="E5" s="109"/>
      <c r="F5" s="109"/>
      <c r="G5" s="109"/>
      <c r="H5" s="109"/>
      <c r="I5" s="312"/>
      <c r="J5" s="109"/>
      <c r="K5" s="109"/>
      <c r="L5" s="98"/>
    </row>
    <row r="6" spans="1:12" ht="27" customHeight="1" x14ac:dyDescent="0.4">
      <c r="A6" s="96" t="s">
        <v>852</v>
      </c>
      <c r="B6" s="96"/>
      <c r="C6" s="109"/>
      <c r="D6" s="109"/>
      <c r="E6" s="109"/>
      <c r="F6" s="109"/>
      <c r="G6" s="109"/>
      <c r="H6" s="109"/>
      <c r="I6" s="312"/>
      <c r="J6" s="109"/>
      <c r="K6" s="109"/>
      <c r="L6" s="98"/>
    </row>
    <row r="7" spans="1:12" ht="27" customHeight="1" x14ac:dyDescent="0.4">
      <c r="A7" s="110"/>
      <c r="B7" s="437" t="s">
        <v>73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27" customHeight="1" x14ac:dyDescent="0.4">
      <c r="A8" s="438" t="s">
        <v>790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</row>
    <row r="9" spans="1:12" ht="27" customHeight="1" x14ac:dyDescent="0.35">
      <c r="A9" s="111"/>
      <c r="B9" s="63"/>
      <c r="C9" s="64"/>
      <c r="D9" s="68" t="s">
        <v>7</v>
      </c>
      <c r="E9" s="442" t="s">
        <v>15</v>
      </c>
      <c r="F9" s="443"/>
      <c r="G9" s="443"/>
      <c r="H9" s="443"/>
      <c r="I9" s="444"/>
      <c r="J9" s="112" t="s">
        <v>42</v>
      </c>
      <c r="K9" s="66"/>
      <c r="L9" s="90" t="s">
        <v>34</v>
      </c>
    </row>
    <row r="10" spans="1:12" ht="27" customHeight="1" x14ac:dyDescent="0.35">
      <c r="A10" s="67" t="s">
        <v>5</v>
      </c>
      <c r="B10" s="68" t="s">
        <v>3</v>
      </c>
      <c r="C10" s="67" t="s">
        <v>6</v>
      </c>
      <c r="D10" s="68" t="s">
        <v>8</v>
      </c>
      <c r="E10" s="111">
        <v>2561</v>
      </c>
      <c r="F10" s="66">
        <v>2562</v>
      </c>
      <c r="G10" s="66">
        <v>2563</v>
      </c>
      <c r="H10" s="66">
        <v>2564</v>
      </c>
      <c r="I10" s="66">
        <v>2565</v>
      </c>
      <c r="J10" s="68" t="s">
        <v>43</v>
      </c>
      <c r="K10" s="68" t="s">
        <v>45</v>
      </c>
      <c r="L10" s="83" t="s">
        <v>72</v>
      </c>
    </row>
    <row r="11" spans="1:12" ht="27" customHeight="1" x14ac:dyDescent="0.35">
      <c r="A11" s="70"/>
      <c r="B11" s="71"/>
      <c r="C11" s="72"/>
      <c r="D11" s="73"/>
      <c r="E11" s="70" t="s">
        <v>2</v>
      </c>
      <c r="F11" s="73" t="s">
        <v>2</v>
      </c>
      <c r="G11" s="73" t="s">
        <v>2</v>
      </c>
      <c r="H11" s="73" t="s">
        <v>2</v>
      </c>
      <c r="I11" s="73" t="s">
        <v>2</v>
      </c>
      <c r="J11" s="73"/>
      <c r="K11" s="73"/>
      <c r="L11" s="91" t="s">
        <v>71</v>
      </c>
    </row>
    <row r="12" spans="1:12" ht="27" customHeight="1" x14ac:dyDescent="0.35">
      <c r="A12" s="90">
        <v>1</v>
      </c>
      <c r="B12" s="74" t="s">
        <v>99</v>
      </c>
      <c r="C12" s="63" t="s">
        <v>1610</v>
      </c>
      <c r="D12" s="74" t="s">
        <v>1611</v>
      </c>
      <c r="E12" s="127" t="s">
        <v>824</v>
      </c>
      <c r="F12" s="127" t="s">
        <v>824</v>
      </c>
      <c r="G12" s="127" t="s">
        <v>824</v>
      </c>
      <c r="H12" s="127" t="s">
        <v>824</v>
      </c>
      <c r="I12" s="123">
        <v>100000</v>
      </c>
      <c r="J12" s="149" t="s">
        <v>1612</v>
      </c>
      <c r="K12" s="149" t="s">
        <v>1615</v>
      </c>
      <c r="L12" s="66" t="s">
        <v>11</v>
      </c>
    </row>
    <row r="13" spans="1:12" ht="27" customHeight="1" x14ac:dyDescent="0.35">
      <c r="A13" s="83"/>
      <c r="B13" s="77" t="s">
        <v>1643</v>
      </c>
      <c r="C13" s="89" t="s">
        <v>47</v>
      </c>
      <c r="D13" s="78"/>
      <c r="E13" s="79"/>
      <c r="F13" s="79"/>
      <c r="G13" s="84"/>
      <c r="H13" s="341"/>
      <c r="I13" s="79"/>
      <c r="J13" s="160" t="s">
        <v>1613</v>
      </c>
      <c r="K13" s="161" t="s">
        <v>1691</v>
      </c>
      <c r="L13" s="68"/>
    </row>
    <row r="14" spans="1:12" ht="27" customHeight="1" x14ac:dyDescent="0.35">
      <c r="A14" s="83"/>
      <c r="B14" s="116" t="s">
        <v>89</v>
      </c>
      <c r="C14" s="89"/>
      <c r="D14" s="78"/>
      <c r="E14" s="79"/>
      <c r="F14" s="78"/>
      <c r="G14" s="78"/>
      <c r="H14" s="78"/>
      <c r="I14" s="78"/>
      <c r="J14" s="160" t="s">
        <v>1614</v>
      </c>
      <c r="K14" s="161"/>
      <c r="L14" s="68"/>
    </row>
    <row r="15" spans="1:12" ht="27" customHeight="1" x14ac:dyDescent="0.35">
      <c r="A15" s="90">
        <v>2</v>
      </c>
      <c r="B15" s="74" t="s">
        <v>90</v>
      </c>
      <c r="C15" s="63" t="s">
        <v>497</v>
      </c>
      <c r="D15" s="74" t="s">
        <v>508</v>
      </c>
      <c r="E15" s="123">
        <v>375000</v>
      </c>
      <c r="F15" s="127" t="s">
        <v>824</v>
      </c>
      <c r="G15" s="127" t="s">
        <v>824</v>
      </c>
      <c r="H15" s="127" t="s">
        <v>824</v>
      </c>
      <c r="I15" s="127" t="s">
        <v>824</v>
      </c>
      <c r="J15" s="149" t="s">
        <v>502</v>
      </c>
      <c r="K15" s="149" t="s">
        <v>505</v>
      </c>
      <c r="L15" s="66" t="s">
        <v>11</v>
      </c>
    </row>
    <row r="16" spans="1:12" ht="27" customHeight="1" x14ac:dyDescent="0.35">
      <c r="A16" s="83"/>
      <c r="B16" s="77" t="s">
        <v>91</v>
      </c>
      <c r="C16" s="89" t="s">
        <v>498</v>
      </c>
      <c r="D16" s="78" t="s">
        <v>501</v>
      </c>
      <c r="E16" s="79"/>
      <c r="F16" s="79"/>
      <c r="G16" s="79"/>
      <c r="H16" s="79"/>
      <c r="I16" s="79"/>
      <c r="J16" s="160" t="s">
        <v>876</v>
      </c>
      <c r="K16" s="161" t="s">
        <v>506</v>
      </c>
      <c r="L16" s="68"/>
    </row>
    <row r="17" spans="1:12" ht="27" customHeight="1" x14ac:dyDescent="0.35">
      <c r="A17" s="91"/>
      <c r="B17" s="116" t="s">
        <v>89</v>
      </c>
      <c r="C17" s="71" t="s">
        <v>499</v>
      </c>
      <c r="D17" s="115"/>
      <c r="E17" s="117"/>
      <c r="F17" s="115"/>
      <c r="G17" s="115"/>
      <c r="H17" s="115"/>
      <c r="I17" s="78"/>
      <c r="J17" s="160" t="s">
        <v>504</v>
      </c>
      <c r="K17" s="164" t="s">
        <v>507</v>
      </c>
      <c r="L17" s="73"/>
    </row>
    <row r="18" spans="1:12" ht="27" customHeight="1" x14ac:dyDescent="0.35">
      <c r="A18" s="83">
        <v>3</v>
      </c>
      <c r="B18" s="77" t="s">
        <v>93</v>
      </c>
      <c r="C18" s="40" t="s">
        <v>509</v>
      </c>
      <c r="D18" s="206" t="s">
        <v>512</v>
      </c>
      <c r="E18" s="127" t="s">
        <v>824</v>
      </c>
      <c r="F18" s="79">
        <v>1314000</v>
      </c>
      <c r="G18" s="127" t="s">
        <v>824</v>
      </c>
      <c r="H18" s="127" t="s">
        <v>824</v>
      </c>
      <c r="I18" s="127" t="s">
        <v>824</v>
      </c>
      <c r="J18" s="149" t="s">
        <v>515</v>
      </c>
      <c r="K18" s="149" t="s">
        <v>518</v>
      </c>
      <c r="L18" s="66" t="s">
        <v>11</v>
      </c>
    </row>
    <row r="19" spans="1:12" ht="27" customHeight="1" x14ac:dyDescent="0.35">
      <c r="A19" s="83"/>
      <c r="B19" s="77" t="s">
        <v>94</v>
      </c>
      <c r="C19" s="42" t="s">
        <v>510</v>
      </c>
      <c r="D19" s="207" t="s">
        <v>513</v>
      </c>
      <c r="E19" s="79"/>
      <c r="F19" s="79"/>
      <c r="G19" s="79"/>
      <c r="H19" s="79"/>
      <c r="I19" s="79"/>
      <c r="J19" s="160" t="s">
        <v>516</v>
      </c>
      <c r="K19" s="161" t="s">
        <v>556</v>
      </c>
      <c r="L19" s="68"/>
    </row>
    <row r="20" spans="1:12" ht="27" customHeight="1" x14ac:dyDescent="0.35">
      <c r="A20" s="83"/>
      <c r="B20" s="77" t="s">
        <v>92</v>
      </c>
      <c r="C20" s="44" t="s">
        <v>511</v>
      </c>
      <c r="D20" s="208" t="s">
        <v>514</v>
      </c>
      <c r="E20" s="84"/>
      <c r="F20" s="83"/>
      <c r="G20" s="83"/>
      <c r="H20" s="83"/>
      <c r="I20" s="83"/>
      <c r="J20" s="168" t="s">
        <v>517</v>
      </c>
      <c r="K20" s="164" t="s">
        <v>519</v>
      </c>
      <c r="L20" s="73"/>
    </row>
    <row r="21" spans="1:12" ht="27" customHeight="1" x14ac:dyDescent="0.35">
      <c r="A21" s="90">
        <v>4</v>
      </c>
      <c r="B21" s="74" t="s">
        <v>90</v>
      </c>
      <c r="C21" s="63" t="s">
        <v>497</v>
      </c>
      <c r="D21" s="74" t="s">
        <v>500</v>
      </c>
      <c r="E21" s="127" t="s">
        <v>824</v>
      </c>
      <c r="F21" s="127" t="s">
        <v>824</v>
      </c>
      <c r="G21" s="293">
        <v>232000</v>
      </c>
      <c r="H21" s="127" t="s">
        <v>824</v>
      </c>
      <c r="I21" s="127" t="s">
        <v>824</v>
      </c>
      <c r="J21" s="149" t="s">
        <v>502</v>
      </c>
      <c r="K21" s="149" t="s">
        <v>505</v>
      </c>
      <c r="L21" s="66" t="s">
        <v>11</v>
      </c>
    </row>
    <row r="22" spans="1:12" s="45" customFormat="1" ht="27" customHeight="1" x14ac:dyDescent="0.35">
      <c r="A22" s="83"/>
      <c r="B22" s="77" t="s">
        <v>95</v>
      </c>
      <c r="C22" s="89" t="s">
        <v>498</v>
      </c>
      <c r="D22" s="78" t="s">
        <v>501</v>
      </c>
      <c r="E22" s="79"/>
      <c r="F22" s="79"/>
      <c r="G22" s="79"/>
      <c r="H22" s="79"/>
      <c r="I22" s="79"/>
      <c r="J22" s="160" t="s">
        <v>503</v>
      </c>
      <c r="K22" s="161" t="s">
        <v>506</v>
      </c>
      <c r="L22" s="68"/>
    </row>
    <row r="23" spans="1:12" s="45" customFormat="1" ht="27" customHeight="1" x14ac:dyDescent="0.35">
      <c r="A23" s="91"/>
      <c r="B23" s="116" t="s">
        <v>92</v>
      </c>
      <c r="C23" s="71" t="s">
        <v>499</v>
      </c>
      <c r="D23" s="115"/>
      <c r="E23" s="117"/>
      <c r="F23" s="115"/>
      <c r="G23" s="115"/>
      <c r="H23" s="115"/>
      <c r="I23" s="115"/>
      <c r="J23" s="168" t="s">
        <v>877</v>
      </c>
      <c r="K23" s="164" t="s">
        <v>507</v>
      </c>
      <c r="L23" s="73"/>
    </row>
    <row r="24" spans="1:12" s="45" customFormat="1" ht="27" customHeight="1" x14ac:dyDescent="0.35">
      <c r="A24" s="83">
        <v>5</v>
      </c>
      <c r="B24" s="77" t="s">
        <v>96</v>
      </c>
      <c r="C24" s="63" t="s">
        <v>497</v>
      </c>
      <c r="D24" s="74" t="s">
        <v>585</v>
      </c>
      <c r="E24" s="127" t="s">
        <v>824</v>
      </c>
      <c r="F24" s="127" t="s">
        <v>824</v>
      </c>
      <c r="G24" s="127" t="s">
        <v>824</v>
      </c>
      <c r="H24" s="123">
        <v>760000</v>
      </c>
      <c r="I24" s="123" t="s">
        <v>824</v>
      </c>
      <c r="J24" s="149" t="s">
        <v>502</v>
      </c>
      <c r="K24" s="149" t="s">
        <v>505</v>
      </c>
      <c r="L24" s="66" t="s">
        <v>11</v>
      </c>
    </row>
    <row r="25" spans="1:12" s="45" customFormat="1" ht="27" customHeight="1" x14ac:dyDescent="0.35">
      <c r="A25" s="83"/>
      <c r="B25" s="77" t="s">
        <v>1692</v>
      </c>
      <c r="C25" s="89" t="s">
        <v>498</v>
      </c>
      <c r="D25" s="78" t="s">
        <v>501</v>
      </c>
      <c r="E25" s="79"/>
      <c r="F25" s="79"/>
      <c r="G25" s="79"/>
      <c r="H25" s="341" t="s">
        <v>1040</v>
      </c>
      <c r="I25" s="341"/>
      <c r="J25" s="160" t="s">
        <v>503</v>
      </c>
      <c r="K25" s="161" t="s">
        <v>506</v>
      </c>
      <c r="L25" s="68"/>
    </row>
    <row r="26" spans="1:12" s="45" customFormat="1" ht="27" customHeight="1" x14ac:dyDescent="0.35">
      <c r="A26" s="83"/>
      <c r="B26" s="77" t="s">
        <v>92</v>
      </c>
      <c r="C26" s="71" t="s">
        <v>499</v>
      </c>
      <c r="D26" s="115"/>
      <c r="E26" s="117"/>
      <c r="F26" s="115"/>
      <c r="G26" s="115"/>
      <c r="H26" s="115"/>
      <c r="I26" s="115"/>
      <c r="J26" s="168" t="s">
        <v>877</v>
      </c>
      <c r="K26" s="164" t="s">
        <v>507</v>
      </c>
      <c r="L26" s="73"/>
    </row>
    <row r="27" spans="1:12" s="45" customFormat="1" ht="27" customHeight="1" x14ac:dyDescent="0.35">
      <c r="A27" s="90">
        <v>6</v>
      </c>
      <c r="B27" s="74" t="s">
        <v>90</v>
      </c>
      <c r="C27" s="63" t="s">
        <v>497</v>
      </c>
      <c r="D27" s="74" t="s">
        <v>521</v>
      </c>
      <c r="E27" s="127" t="s">
        <v>824</v>
      </c>
      <c r="F27" s="127" t="s">
        <v>824</v>
      </c>
      <c r="G27" s="127" t="s">
        <v>824</v>
      </c>
      <c r="H27" s="127" t="s">
        <v>824</v>
      </c>
      <c r="I27" s="123">
        <v>290000</v>
      </c>
      <c r="J27" s="149" t="s">
        <v>502</v>
      </c>
      <c r="K27" s="149" t="s">
        <v>505</v>
      </c>
      <c r="L27" s="66" t="s">
        <v>11</v>
      </c>
    </row>
    <row r="28" spans="1:12" s="45" customFormat="1" ht="27" customHeight="1" x14ac:dyDescent="0.35">
      <c r="A28" s="83"/>
      <c r="B28" s="77" t="s">
        <v>1693</v>
      </c>
      <c r="C28" s="89" t="s">
        <v>498</v>
      </c>
      <c r="D28" s="78" t="s">
        <v>501</v>
      </c>
      <c r="E28" s="79"/>
      <c r="F28" s="79"/>
      <c r="G28" s="79"/>
      <c r="H28" s="79"/>
      <c r="I28" s="79"/>
      <c r="J28" s="160" t="s">
        <v>503</v>
      </c>
      <c r="K28" s="161" t="s">
        <v>506</v>
      </c>
      <c r="L28" s="68"/>
    </row>
    <row r="29" spans="1:12" s="45" customFormat="1" ht="27" customHeight="1" x14ac:dyDescent="0.35">
      <c r="A29" s="83"/>
      <c r="B29" s="77" t="s">
        <v>92</v>
      </c>
      <c r="C29" s="89" t="s">
        <v>499</v>
      </c>
      <c r="D29" s="78"/>
      <c r="E29" s="79"/>
      <c r="F29" s="78"/>
      <c r="G29" s="78"/>
      <c r="H29" s="78"/>
      <c r="I29" s="78"/>
      <c r="J29" s="160" t="s">
        <v>877</v>
      </c>
      <c r="K29" s="161" t="s">
        <v>507</v>
      </c>
      <c r="L29" s="68"/>
    </row>
    <row r="30" spans="1:12" s="45" customFormat="1" ht="27" customHeight="1" x14ac:dyDescent="0.35">
      <c r="A30" s="90">
        <v>7</v>
      </c>
      <c r="B30" s="74" t="s">
        <v>522</v>
      </c>
      <c r="C30" s="63" t="s">
        <v>524</v>
      </c>
      <c r="D30" s="74" t="s">
        <v>525</v>
      </c>
      <c r="E30" s="127" t="s">
        <v>824</v>
      </c>
      <c r="F30" s="127" t="s">
        <v>824</v>
      </c>
      <c r="G30" s="127">
        <v>100000</v>
      </c>
      <c r="H30" s="75" t="s">
        <v>824</v>
      </c>
      <c r="I30" s="75" t="s">
        <v>824</v>
      </c>
      <c r="J30" s="149" t="s">
        <v>526</v>
      </c>
      <c r="K30" s="174" t="s">
        <v>529</v>
      </c>
      <c r="L30" s="66" t="s">
        <v>11</v>
      </c>
    </row>
    <row r="31" spans="1:12" s="45" customFormat="1" ht="27" customHeight="1" x14ac:dyDescent="0.35">
      <c r="A31" s="83"/>
      <c r="B31" s="77" t="s">
        <v>523</v>
      </c>
      <c r="C31" s="89" t="s">
        <v>322</v>
      </c>
      <c r="D31" s="78"/>
      <c r="E31" s="79"/>
      <c r="F31" s="79"/>
      <c r="G31" s="341" t="s">
        <v>1039</v>
      </c>
      <c r="H31" s="79"/>
      <c r="I31" s="79"/>
      <c r="J31" s="160" t="s">
        <v>527</v>
      </c>
      <c r="K31" s="209" t="s">
        <v>530</v>
      </c>
      <c r="L31" s="68"/>
    </row>
    <row r="32" spans="1:12" s="45" customFormat="1" ht="27" customHeight="1" x14ac:dyDescent="0.35">
      <c r="A32" s="83"/>
      <c r="B32" s="77" t="s">
        <v>92</v>
      </c>
      <c r="C32" s="89"/>
      <c r="D32" s="78"/>
      <c r="E32" s="79"/>
      <c r="F32" s="78"/>
      <c r="G32" s="78"/>
      <c r="H32" s="78"/>
      <c r="I32" s="78"/>
      <c r="J32" s="160" t="s">
        <v>878</v>
      </c>
      <c r="K32" s="209"/>
      <c r="L32" s="68"/>
    </row>
    <row r="33" spans="1:12" s="45" customFormat="1" ht="27" customHeight="1" x14ac:dyDescent="0.35">
      <c r="A33" s="91"/>
      <c r="B33" s="116"/>
      <c r="C33" s="71"/>
      <c r="D33" s="115"/>
      <c r="E33" s="117"/>
      <c r="F33" s="115"/>
      <c r="G33" s="115"/>
      <c r="H33" s="115"/>
      <c r="I33" s="115"/>
      <c r="J33" s="168"/>
      <c r="K33" s="164"/>
      <c r="L33" s="73"/>
    </row>
    <row r="34" spans="1:12" s="45" customFormat="1" ht="27" customHeight="1" x14ac:dyDescent="0.35">
      <c r="A34" s="314"/>
      <c r="B34" s="314"/>
      <c r="C34" s="314"/>
      <c r="D34" s="314"/>
      <c r="E34" s="314">
        <v>67</v>
      </c>
      <c r="F34" s="314"/>
      <c r="G34" s="314"/>
      <c r="H34" s="314"/>
      <c r="I34" s="314"/>
      <c r="J34" s="314"/>
      <c r="K34" s="314"/>
      <c r="L34" s="105" t="s">
        <v>79</v>
      </c>
    </row>
    <row r="35" spans="1:12" ht="27" customHeight="1" x14ac:dyDescent="0.4">
      <c r="A35" s="445" t="s">
        <v>4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</row>
    <row r="36" spans="1:12" ht="27" customHeight="1" x14ac:dyDescent="0.4">
      <c r="A36" s="445" t="s">
        <v>895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</row>
    <row r="37" spans="1:12" ht="27" customHeight="1" x14ac:dyDescent="0.4">
      <c r="A37" s="445" t="s">
        <v>911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</row>
    <row r="38" spans="1:12" ht="27" customHeight="1" x14ac:dyDescent="0.4">
      <c r="A38" s="96" t="s">
        <v>851</v>
      </c>
      <c r="B38" s="96"/>
      <c r="C38" s="96"/>
      <c r="D38" s="96"/>
      <c r="E38" s="312"/>
      <c r="F38" s="312"/>
      <c r="G38" s="312"/>
      <c r="H38" s="312"/>
      <c r="I38" s="312"/>
      <c r="J38" s="312"/>
      <c r="K38" s="312"/>
      <c r="L38" s="98"/>
    </row>
    <row r="39" spans="1:12" ht="27" customHeight="1" x14ac:dyDescent="0.4">
      <c r="A39" s="96" t="s">
        <v>852</v>
      </c>
      <c r="B39" s="96"/>
      <c r="C39" s="312"/>
      <c r="D39" s="312"/>
      <c r="E39" s="312"/>
      <c r="F39" s="312"/>
      <c r="G39" s="312"/>
      <c r="H39" s="312"/>
      <c r="I39" s="312"/>
      <c r="J39" s="312"/>
      <c r="K39" s="312"/>
      <c r="L39" s="98"/>
    </row>
    <row r="40" spans="1:12" ht="27" customHeight="1" x14ac:dyDescent="0.4">
      <c r="A40" s="313"/>
      <c r="B40" s="437" t="s">
        <v>73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</row>
    <row r="41" spans="1:12" ht="27" customHeight="1" x14ac:dyDescent="0.4">
      <c r="A41" s="438" t="s">
        <v>790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</row>
    <row r="42" spans="1:12" ht="27" customHeight="1" x14ac:dyDescent="0.35">
      <c r="A42" s="310"/>
      <c r="B42" s="63"/>
      <c r="C42" s="64"/>
      <c r="D42" s="68" t="s">
        <v>7</v>
      </c>
      <c r="E42" s="442" t="s">
        <v>15</v>
      </c>
      <c r="F42" s="443"/>
      <c r="G42" s="443"/>
      <c r="H42" s="443"/>
      <c r="I42" s="444"/>
      <c r="J42" s="311" t="s">
        <v>42</v>
      </c>
      <c r="K42" s="66"/>
      <c r="L42" s="90" t="s">
        <v>34</v>
      </c>
    </row>
    <row r="43" spans="1:12" ht="27" customHeight="1" x14ac:dyDescent="0.35">
      <c r="A43" s="67" t="s">
        <v>5</v>
      </c>
      <c r="B43" s="68" t="s">
        <v>3</v>
      </c>
      <c r="C43" s="67" t="s">
        <v>6</v>
      </c>
      <c r="D43" s="68" t="s">
        <v>8</v>
      </c>
      <c r="E43" s="310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43</v>
      </c>
      <c r="K43" s="68" t="s">
        <v>45</v>
      </c>
      <c r="L43" s="83" t="s">
        <v>72</v>
      </c>
    </row>
    <row r="44" spans="1:12" ht="27" customHeight="1" x14ac:dyDescent="0.35">
      <c r="A44" s="70"/>
      <c r="B44" s="71"/>
      <c r="C44" s="72"/>
      <c r="D44" s="73"/>
      <c r="E44" s="70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/>
      <c r="K44" s="73"/>
      <c r="L44" s="91" t="s">
        <v>71</v>
      </c>
    </row>
    <row r="45" spans="1:12" ht="27" customHeight="1" x14ac:dyDescent="0.35">
      <c r="A45" s="90">
        <v>8</v>
      </c>
      <c r="B45" s="74" t="s">
        <v>97</v>
      </c>
      <c r="C45" s="63" t="s">
        <v>524</v>
      </c>
      <c r="D45" s="74" t="s">
        <v>525</v>
      </c>
      <c r="E45" s="127" t="s">
        <v>824</v>
      </c>
      <c r="F45" s="127" t="s">
        <v>824</v>
      </c>
      <c r="G45" s="127" t="s">
        <v>824</v>
      </c>
      <c r="H45" s="75" t="s">
        <v>824</v>
      </c>
      <c r="I45" s="75">
        <v>450000</v>
      </c>
      <c r="J45" s="149" t="s">
        <v>526</v>
      </c>
      <c r="K45" s="174" t="s">
        <v>529</v>
      </c>
      <c r="L45" s="66" t="s">
        <v>11</v>
      </c>
    </row>
    <row r="46" spans="1:12" ht="27" customHeight="1" x14ac:dyDescent="0.35">
      <c r="A46" s="83"/>
      <c r="B46" s="77" t="s">
        <v>98</v>
      </c>
      <c r="C46" s="89" t="s">
        <v>322</v>
      </c>
      <c r="D46" s="78"/>
      <c r="E46" s="79"/>
      <c r="F46" s="79"/>
      <c r="G46" s="79"/>
      <c r="H46" s="79"/>
      <c r="I46" s="79"/>
      <c r="J46" s="160" t="s">
        <v>527</v>
      </c>
      <c r="K46" s="209" t="s">
        <v>530</v>
      </c>
      <c r="L46" s="68"/>
    </row>
    <row r="47" spans="1:12" ht="27" customHeight="1" x14ac:dyDescent="0.35">
      <c r="A47" s="91"/>
      <c r="B47" s="116" t="s">
        <v>92</v>
      </c>
      <c r="C47" s="71"/>
      <c r="D47" s="115"/>
      <c r="E47" s="117"/>
      <c r="F47" s="115"/>
      <c r="G47" s="115"/>
      <c r="H47" s="115"/>
      <c r="I47" s="115"/>
      <c r="J47" s="168" t="s">
        <v>528</v>
      </c>
      <c r="K47" s="196"/>
      <c r="L47" s="73"/>
    </row>
    <row r="48" spans="1:12" ht="27" customHeight="1" x14ac:dyDescent="0.35">
      <c r="A48" s="83">
        <v>9</v>
      </c>
      <c r="B48" s="77" t="s">
        <v>99</v>
      </c>
      <c r="C48" s="89" t="s">
        <v>532</v>
      </c>
      <c r="D48" s="77" t="s">
        <v>22</v>
      </c>
      <c r="E48" s="127" t="s">
        <v>824</v>
      </c>
      <c r="F48" s="127" t="s">
        <v>824</v>
      </c>
      <c r="G48" s="127" t="s">
        <v>824</v>
      </c>
      <c r="H48" s="131" t="s">
        <v>824</v>
      </c>
      <c r="I48" s="131">
        <v>100000</v>
      </c>
      <c r="J48" s="149" t="s">
        <v>526</v>
      </c>
      <c r="K48" s="174" t="s">
        <v>535</v>
      </c>
      <c r="L48" s="66" t="s">
        <v>11</v>
      </c>
    </row>
    <row r="49" spans="1:12" ht="27" customHeight="1" x14ac:dyDescent="0.35">
      <c r="A49" s="83"/>
      <c r="B49" s="77" t="s">
        <v>100</v>
      </c>
      <c r="C49" s="89" t="s">
        <v>531</v>
      </c>
      <c r="D49" s="78"/>
      <c r="E49" s="79"/>
      <c r="F49" s="79"/>
      <c r="G49" s="79"/>
      <c r="H49" s="79"/>
      <c r="I49" s="79"/>
      <c r="J49" s="160" t="s">
        <v>533</v>
      </c>
      <c r="K49" s="209" t="s">
        <v>536</v>
      </c>
      <c r="L49" s="68"/>
    </row>
    <row r="50" spans="1:12" ht="27" customHeight="1" x14ac:dyDescent="0.35">
      <c r="A50" s="83"/>
      <c r="B50" s="77" t="s">
        <v>89</v>
      </c>
      <c r="C50" s="89"/>
      <c r="D50" s="78"/>
      <c r="E50" s="79"/>
      <c r="F50" s="78"/>
      <c r="G50" s="78"/>
      <c r="H50" s="78"/>
      <c r="I50" s="78"/>
      <c r="J50" s="168" t="s">
        <v>534</v>
      </c>
      <c r="K50" s="196" t="s">
        <v>537</v>
      </c>
      <c r="L50" s="73"/>
    </row>
    <row r="51" spans="1:12" ht="27" customHeight="1" x14ac:dyDescent="0.35">
      <c r="A51" s="90">
        <v>10</v>
      </c>
      <c r="B51" s="74" t="s">
        <v>1041</v>
      </c>
      <c r="C51" s="63" t="s">
        <v>497</v>
      </c>
      <c r="D51" s="74" t="s">
        <v>520</v>
      </c>
      <c r="E51" s="127" t="s">
        <v>824</v>
      </c>
      <c r="F51" s="127" t="s">
        <v>824</v>
      </c>
      <c r="G51" s="127" t="s">
        <v>824</v>
      </c>
      <c r="H51" s="123">
        <v>50000</v>
      </c>
      <c r="I51" s="127" t="s">
        <v>824</v>
      </c>
      <c r="J51" s="149" t="s">
        <v>502</v>
      </c>
      <c r="K51" s="149" t="s">
        <v>505</v>
      </c>
      <c r="L51" s="66" t="s">
        <v>11</v>
      </c>
    </row>
    <row r="52" spans="1:12" ht="27" customHeight="1" x14ac:dyDescent="0.35">
      <c r="A52" s="83"/>
      <c r="B52" s="77" t="s">
        <v>1042</v>
      </c>
      <c r="C52" s="89" t="s">
        <v>498</v>
      </c>
      <c r="D52" s="78" t="s">
        <v>538</v>
      </c>
      <c r="E52" s="79"/>
      <c r="F52" s="79"/>
      <c r="G52" s="79"/>
      <c r="H52" s="79"/>
      <c r="I52" s="79"/>
      <c r="J52" s="160" t="s">
        <v>503</v>
      </c>
      <c r="K52" s="161" t="s">
        <v>506</v>
      </c>
      <c r="L52" s="68"/>
    </row>
    <row r="53" spans="1:12" ht="27" customHeight="1" x14ac:dyDescent="0.35">
      <c r="A53" s="91"/>
      <c r="B53" s="116" t="s">
        <v>92</v>
      </c>
      <c r="C53" s="71" t="s">
        <v>499</v>
      </c>
      <c r="D53" s="115"/>
      <c r="E53" s="117"/>
      <c r="F53" s="115"/>
      <c r="G53" s="115"/>
      <c r="H53" s="115"/>
      <c r="I53" s="115"/>
      <c r="J53" s="168" t="s">
        <v>877</v>
      </c>
      <c r="K53" s="164" t="s">
        <v>507</v>
      </c>
      <c r="L53" s="73"/>
    </row>
    <row r="54" spans="1:12" ht="27" customHeight="1" x14ac:dyDescent="0.35">
      <c r="A54" s="83">
        <v>11</v>
      </c>
      <c r="B54" s="74" t="s">
        <v>90</v>
      </c>
      <c r="C54" s="63" t="s">
        <v>497</v>
      </c>
      <c r="D54" s="74" t="s">
        <v>500</v>
      </c>
      <c r="E54" s="127" t="s">
        <v>824</v>
      </c>
      <c r="F54" s="127" t="s">
        <v>824</v>
      </c>
      <c r="G54" s="127" t="s">
        <v>824</v>
      </c>
      <c r="H54" s="127" t="s">
        <v>824</v>
      </c>
      <c r="I54" s="123">
        <v>232000</v>
      </c>
      <c r="J54" s="149" t="s">
        <v>502</v>
      </c>
      <c r="K54" s="149" t="s">
        <v>505</v>
      </c>
      <c r="L54" s="66" t="s">
        <v>11</v>
      </c>
    </row>
    <row r="55" spans="1:12" ht="27" customHeight="1" x14ac:dyDescent="0.35">
      <c r="A55" s="83"/>
      <c r="B55" s="77" t="s">
        <v>101</v>
      </c>
      <c r="C55" s="89" t="s">
        <v>498</v>
      </c>
      <c r="D55" s="78" t="s">
        <v>501</v>
      </c>
      <c r="E55" s="79"/>
      <c r="F55" s="79"/>
      <c r="G55" s="79"/>
      <c r="H55" s="79"/>
      <c r="I55" s="79"/>
      <c r="J55" s="160" t="s">
        <v>503</v>
      </c>
      <c r="K55" s="161" t="s">
        <v>506</v>
      </c>
      <c r="L55" s="68"/>
    </row>
    <row r="56" spans="1:12" ht="27" customHeight="1" x14ac:dyDescent="0.35">
      <c r="A56" s="83"/>
      <c r="B56" s="116" t="s">
        <v>92</v>
      </c>
      <c r="C56" s="71" t="s">
        <v>499</v>
      </c>
      <c r="D56" s="115"/>
      <c r="E56" s="117"/>
      <c r="F56" s="115"/>
      <c r="G56" s="115"/>
      <c r="H56" s="115"/>
      <c r="I56" s="115"/>
      <c r="J56" s="168" t="s">
        <v>877</v>
      </c>
      <c r="K56" s="164" t="s">
        <v>507</v>
      </c>
      <c r="L56" s="73"/>
    </row>
    <row r="57" spans="1:12" ht="27" customHeight="1" x14ac:dyDescent="0.35">
      <c r="A57" s="90">
        <v>12</v>
      </c>
      <c r="B57" s="74" t="s">
        <v>90</v>
      </c>
      <c r="C57" s="63" t="s">
        <v>497</v>
      </c>
      <c r="D57" s="74" t="s">
        <v>1044</v>
      </c>
      <c r="E57" s="127" t="s">
        <v>824</v>
      </c>
      <c r="F57" s="127" t="s">
        <v>824</v>
      </c>
      <c r="G57" s="127" t="s">
        <v>824</v>
      </c>
      <c r="H57" s="127" t="s">
        <v>824</v>
      </c>
      <c r="I57" s="123">
        <v>460000</v>
      </c>
      <c r="J57" s="149" t="s">
        <v>502</v>
      </c>
      <c r="K57" s="149" t="s">
        <v>505</v>
      </c>
      <c r="L57" s="66" t="s">
        <v>11</v>
      </c>
    </row>
    <row r="58" spans="1:12" ht="27" customHeight="1" x14ac:dyDescent="0.35">
      <c r="A58" s="83"/>
      <c r="B58" s="77" t="s">
        <v>1043</v>
      </c>
      <c r="C58" s="89" t="s">
        <v>498</v>
      </c>
      <c r="D58" s="78" t="s">
        <v>501</v>
      </c>
      <c r="E58" s="79"/>
      <c r="F58" s="79"/>
      <c r="G58" s="79"/>
      <c r="H58" s="79"/>
      <c r="I58" s="79"/>
      <c r="J58" s="160" t="s">
        <v>503</v>
      </c>
      <c r="K58" s="161" t="s">
        <v>506</v>
      </c>
      <c r="L58" s="68"/>
    </row>
    <row r="59" spans="1:12" ht="27" customHeight="1" x14ac:dyDescent="0.35">
      <c r="A59" s="91"/>
      <c r="B59" s="116" t="s">
        <v>92</v>
      </c>
      <c r="C59" s="71" t="s">
        <v>499</v>
      </c>
      <c r="D59" s="115"/>
      <c r="E59" s="117"/>
      <c r="F59" s="115"/>
      <c r="G59" s="115"/>
      <c r="H59" s="115"/>
      <c r="I59" s="115"/>
      <c r="J59" s="168" t="s">
        <v>877</v>
      </c>
      <c r="K59" s="164" t="s">
        <v>507</v>
      </c>
      <c r="L59" s="73"/>
    </row>
    <row r="60" spans="1:12" ht="27" customHeight="1" x14ac:dyDescent="0.35">
      <c r="A60" s="83">
        <v>13</v>
      </c>
      <c r="B60" s="74" t="s">
        <v>93</v>
      </c>
      <c r="C60" s="40" t="s">
        <v>509</v>
      </c>
      <c r="D60" s="206" t="s">
        <v>512</v>
      </c>
      <c r="E60" s="127" t="s">
        <v>824</v>
      </c>
      <c r="F60" s="127" t="s">
        <v>824</v>
      </c>
      <c r="G60" s="127" t="s">
        <v>824</v>
      </c>
      <c r="H60" s="342" t="s">
        <v>824</v>
      </c>
      <c r="I60" s="173">
        <v>827000</v>
      </c>
      <c r="J60" s="149" t="s">
        <v>515</v>
      </c>
      <c r="K60" s="149" t="s">
        <v>518</v>
      </c>
      <c r="L60" s="66" t="s">
        <v>11</v>
      </c>
    </row>
    <row r="61" spans="1:12" ht="27" customHeight="1" x14ac:dyDescent="0.35">
      <c r="A61" s="83"/>
      <c r="B61" s="77" t="s">
        <v>1045</v>
      </c>
      <c r="C61" s="42" t="s">
        <v>510</v>
      </c>
      <c r="D61" s="207" t="s">
        <v>513</v>
      </c>
      <c r="E61" s="79"/>
      <c r="F61" s="79"/>
      <c r="G61" s="79"/>
      <c r="H61" s="79"/>
      <c r="I61" s="79"/>
      <c r="J61" s="160" t="s">
        <v>879</v>
      </c>
      <c r="K61" s="161" t="s">
        <v>556</v>
      </c>
      <c r="L61" s="68"/>
    </row>
    <row r="62" spans="1:12" ht="27" customHeight="1" x14ac:dyDescent="0.35">
      <c r="A62" s="83"/>
      <c r="B62" s="77" t="s">
        <v>1046</v>
      </c>
      <c r="C62" s="42" t="s">
        <v>511</v>
      </c>
      <c r="D62" s="212" t="s">
        <v>1048</v>
      </c>
      <c r="E62" s="84"/>
      <c r="F62" s="83"/>
      <c r="G62" s="83"/>
      <c r="H62" s="83"/>
      <c r="I62" s="83"/>
      <c r="J62" s="160"/>
      <c r="K62" s="161" t="s">
        <v>519</v>
      </c>
      <c r="L62" s="68"/>
    </row>
    <row r="63" spans="1:12" ht="27" customHeight="1" x14ac:dyDescent="0.35">
      <c r="A63" s="83"/>
      <c r="B63" s="77" t="s">
        <v>1047</v>
      </c>
      <c r="C63" s="89"/>
      <c r="D63" s="77" t="s">
        <v>1049</v>
      </c>
      <c r="E63" s="84"/>
      <c r="F63" s="84"/>
      <c r="G63" s="84"/>
      <c r="H63" s="84"/>
      <c r="I63" s="79"/>
      <c r="J63" s="161"/>
      <c r="K63" s="161"/>
      <c r="L63" s="68"/>
    </row>
    <row r="64" spans="1:12" ht="27" customHeight="1" x14ac:dyDescent="0.35">
      <c r="A64" s="83"/>
      <c r="B64" s="77"/>
      <c r="C64" s="89"/>
      <c r="D64" s="78" t="s">
        <v>1050</v>
      </c>
      <c r="E64" s="79"/>
      <c r="F64" s="79"/>
      <c r="G64" s="79"/>
      <c r="H64" s="79"/>
      <c r="I64" s="79"/>
      <c r="J64" s="160"/>
      <c r="K64" s="161"/>
      <c r="L64" s="68"/>
    </row>
    <row r="65" spans="1:12" ht="27" customHeight="1" x14ac:dyDescent="0.35">
      <c r="A65" s="83"/>
      <c r="B65" s="77"/>
      <c r="C65" s="89"/>
      <c r="D65" s="81"/>
      <c r="E65" s="79"/>
      <c r="F65" s="78"/>
      <c r="G65" s="78"/>
      <c r="H65" s="78"/>
      <c r="I65" s="78"/>
      <c r="J65" s="160"/>
      <c r="K65" s="209"/>
      <c r="L65" s="68"/>
    </row>
    <row r="66" spans="1:12" ht="27" customHeight="1" x14ac:dyDescent="0.35">
      <c r="A66" s="91"/>
      <c r="B66" s="116"/>
      <c r="C66" s="44"/>
      <c r="D66" s="208"/>
      <c r="E66" s="136"/>
      <c r="F66" s="91"/>
      <c r="G66" s="91"/>
      <c r="H66" s="91"/>
      <c r="I66" s="91"/>
      <c r="J66" s="168"/>
      <c r="K66" s="164"/>
      <c r="L66" s="73"/>
    </row>
    <row r="67" spans="1:12" ht="27" customHeight="1" x14ac:dyDescent="0.35">
      <c r="A67" s="314"/>
      <c r="B67" s="314"/>
      <c r="C67" s="314"/>
      <c r="D67" s="314"/>
      <c r="E67" s="314">
        <v>68</v>
      </c>
      <c r="F67" s="314"/>
      <c r="G67" s="314"/>
      <c r="H67" s="314"/>
      <c r="I67" s="314"/>
      <c r="J67" s="314"/>
      <c r="K67" s="314"/>
      <c r="L67" s="105" t="s">
        <v>79</v>
      </c>
    </row>
    <row r="68" spans="1:12" ht="27" customHeight="1" x14ac:dyDescent="0.4">
      <c r="A68" s="445" t="s">
        <v>4</v>
      </c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5"/>
    </row>
    <row r="69" spans="1:12" ht="27" customHeight="1" x14ac:dyDescent="0.4">
      <c r="A69" s="445" t="s">
        <v>895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</row>
    <row r="70" spans="1:12" ht="27" customHeight="1" x14ac:dyDescent="0.4">
      <c r="A70" s="445" t="s">
        <v>911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</row>
    <row r="71" spans="1:12" ht="27" customHeight="1" x14ac:dyDescent="0.4">
      <c r="A71" s="96" t="s">
        <v>851</v>
      </c>
      <c r="B71" s="96"/>
      <c r="C71" s="96"/>
      <c r="D71" s="96"/>
      <c r="E71" s="312"/>
      <c r="F71" s="312"/>
      <c r="G71" s="312"/>
      <c r="H71" s="312"/>
      <c r="I71" s="312"/>
      <c r="J71" s="312"/>
      <c r="K71" s="312"/>
      <c r="L71" s="98"/>
    </row>
    <row r="72" spans="1:12" ht="27" customHeight="1" x14ac:dyDescent="0.4">
      <c r="A72" s="96" t="s">
        <v>852</v>
      </c>
      <c r="B72" s="96"/>
      <c r="C72" s="312"/>
      <c r="D72" s="312"/>
      <c r="E72" s="312"/>
      <c r="F72" s="312"/>
      <c r="G72" s="312"/>
      <c r="H72" s="312"/>
      <c r="I72" s="312"/>
      <c r="J72" s="312"/>
      <c r="K72" s="312"/>
      <c r="L72" s="98"/>
    </row>
    <row r="73" spans="1:12" ht="27" customHeight="1" x14ac:dyDescent="0.4">
      <c r="A73" s="313"/>
      <c r="B73" s="437" t="s">
        <v>73</v>
      </c>
      <c r="C73" s="437"/>
      <c r="D73" s="437"/>
      <c r="E73" s="437"/>
      <c r="F73" s="437"/>
      <c r="G73" s="437"/>
      <c r="H73" s="437"/>
      <c r="I73" s="437"/>
      <c r="J73" s="437"/>
      <c r="K73" s="437"/>
      <c r="L73" s="437"/>
    </row>
    <row r="74" spans="1:12" ht="27" customHeight="1" x14ac:dyDescent="0.4">
      <c r="A74" s="438" t="s">
        <v>790</v>
      </c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</row>
    <row r="75" spans="1:12" ht="27" customHeight="1" x14ac:dyDescent="0.35">
      <c r="A75" s="310"/>
      <c r="B75" s="63"/>
      <c r="C75" s="64"/>
      <c r="D75" s="68" t="s">
        <v>7</v>
      </c>
      <c r="E75" s="442" t="s">
        <v>15</v>
      </c>
      <c r="F75" s="443"/>
      <c r="G75" s="443"/>
      <c r="H75" s="443"/>
      <c r="I75" s="444"/>
      <c r="J75" s="311" t="s">
        <v>42</v>
      </c>
      <c r="K75" s="66"/>
      <c r="L75" s="90" t="s">
        <v>34</v>
      </c>
    </row>
    <row r="76" spans="1:12" ht="27" customHeight="1" x14ac:dyDescent="0.35">
      <c r="A76" s="67" t="s">
        <v>5</v>
      </c>
      <c r="B76" s="68" t="s">
        <v>3</v>
      </c>
      <c r="C76" s="67" t="s">
        <v>6</v>
      </c>
      <c r="D76" s="68" t="s">
        <v>8</v>
      </c>
      <c r="E76" s="310">
        <v>2561</v>
      </c>
      <c r="F76" s="66">
        <v>2562</v>
      </c>
      <c r="G76" s="66">
        <v>2563</v>
      </c>
      <c r="H76" s="66">
        <v>2564</v>
      </c>
      <c r="I76" s="66">
        <v>2565</v>
      </c>
      <c r="J76" s="68" t="s">
        <v>43</v>
      </c>
      <c r="K76" s="68" t="s">
        <v>45</v>
      </c>
      <c r="L76" s="83" t="s">
        <v>72</v>
      </c>
    </row>
    <row r="77" spans="1:12" ht="27" customHeight="1" x14ac:dyDescent="0.35">
      <c r="A77" s="70"/>
      <c r="B77" s="71"/>
      <c r="C77" s="72"/>
      <c r="D77" s="73"/>
      <c r="E77" s="70" t="s">
        <v>2</v>
      </c>
      <c r="F77" s="73" t="s">
        <v>2</v>
      </c>
      <c r="G77" s="73" t="s">
        <v>2</v>
      </c>
      <c r="H77" s="73" t="s">
        <v>2</v>
      </c>
      <c r="I77" s="73" t="s">
        <v>2</v>
      </c>
      <c r="J77" s="73"/>
      <c r="K77" s="73"/>
      <c r="L77" s="91" t="s">
        <v>71</v>
      </c>
    </row>
    <row r="78" spans="1:12" ht="27" customHeight="1" x14ac:dyDescent="0.35">
      <c r="A78" s="90">
        <v>14</v>
      </c>
      <c r="B78" s="74" t="s">
        <v>93</v>
      </c>
      <c r="C78" s="40" t="s">
        <v>509</v>
      </c>
      <c r="D78" s="206" t="s">
        <v>512</v>
      </c>
      <c r="E78" s="127" t="s">
        <v>824</v>
      </c>
      <c r="F78" s="127" t="s">
        <v>824</v>
      </c>
      <c r="G78" s="173">
        <v>342000</v>
      </c>
      <c r="H78" s="342" t="s">
        <v>824</v>
      </c>
      <c r="I78" s="342" t="s">
        <v>824</v>
      </c>
      <c r="J78" s="149" t="s">
        <v>515</v>
      </c>
      <c r="K78" s="149" t="s">
        <v>518</v>
      </c>
      <c r="L78" s="66" t="s">
        <v>11</v>
      </c>
    </row>
    <row r="79" spans="1:12" ht="27" customHeight="1" x14ac:dyDescent="0.35">
      <c r="A79" s="83"/>
      <c r="B79" s="77" t="s">
        <v>1051</v>
      </c>
      <c r="C79" s="42" t="s">
        <v>510</v>
      </c>
      <c r="D79" s="207" t="s">
        <v>513</v>
      </c>
      <c r="E79" s="79"/>
      <c r="F79" s="79"/>
      <c r="G79" s="341" t="s">
        <v>1071</v>
      </c>
      <c r="H79" s="79"/>
      <c r="I79" s="79"/>
      <c r="J79" s="160" t="s">
        <v>879</v>
      </c>
      <c r="K79" s="161" t="s">
        <v>556</v>
      </c>
      <c r="L79" s="68"/>
    </row>
    <row r="80" spans="1:12" ht="27" customHeight="1" x14ac:dyDescent="0.35">
      <c r="A80" s="83"/>
      <c r="B80" s="77" t="s">
        <v>1052</v>
      </c>
      <c r="C80" s="42" t="s">
        <v>511</v>
      </c>
      <c r="D80" s="212" t="s">
        <v>1053</v>
      </c>
      <c r="E80" s="84"/>
      <c r="F80" s="83"/>
      <c r="G80" s="83"/>
      <c r="H80" s="83"/>
      <c r="I80" s="83"/>
      <c r="J80" s="160"/>
      <c r="K80" s="161" t="s">
        <v>519</v>
      </c>
      <c r="L80" s="68"/>
    </row>
    <row r="81" spans="1:12" ht="27" customHeight="1" x14ac:dyDescent="0.35">
      <c r="A81" s="83"/>
      <c r="B81" s="77" t="s">
        <v>1046</v>
      </c>
      <c r="C81" s="89"/>
      <c r="D81" s="77" t="s">
        <v>1054</v>
      </c>
      <c r="E81" s="84"/>
      <c r="F81" s="84"/>
      <c r="G81" s="84"/>
      <c r="H81" s="84"/>
      <c r="I81" s="79"/>
      <c r="J81" s="161"/>
      <c r="K81" s="161"/>
      <c r="L81" s="68"/>
    </row>
    <row r="82" spans="1:12" ht="27" customHeight="1" x14ac:dyDescent="0.35">
      <c r="A82" s="91"/>
      <c r="B82" s="77" t="s">
        <v>1047</v>
      </c>
      <c r="C82" s="89"/>
      <c r="D82" s="78"/>
      <c r="E82" s="79"/>
      <c r="F82" s="79"/>
      <c r="G82" s="79"/>
      <c r="H82" s="79"/>
      <c r="I82" s="79"/>
      <c r="J82" s="160"/>
      <c r="K82" s="161"/>
      <c r="L82" s="68"/>
    </row>
    <row r="83" spans="1:12" ht="27" customHeight="1" x14ac:dyDescent="0.35">
      <c r="A83" s="90">
        <v>15</v>
      </c>
      <c r="B83" s="74" t="s">
        <v>127</v>
      </c>
      <c r="C83" s="63" t="s">
        <v>562</v>
      </c>
      <c r="D83" s="74" t="s">
        <v>564</v>
      </c>
      <c r="E83" s="75" t="s">
        <v>824</v>
      </c>
      <c r="F83" s="127" t="s">
        <v>824</v>
      </c>
      <c r="G83" s="75">
        <v>34000</v>
      </c>
      <c r="H83" s="127" t="s">
        <v>824</v>
      </c>
      <c r="I83" s="127" t="s">
        <v>824</v>
      </c>
      <c r="J83" s="174" t="s">
        <v>565</v>
      </c>
      <c r="K83" s="174" t="s">
        <v>435</v>
      </c>
      <c r="L83" s="66" t="s">
        <v>11</v>
      </c>
    </row>
    <row r="84" spans="1:12" ht="27" customHeight="1" x14ac:dyDescent="0.35">
      <c r="A84" s="83"/>
      <c r="B84" s="77" t="s">
        <v>87</v>
      </c>
      <c r="C84" s="89" t="s">
        <v>563</v>
      </c>
      <c r="D84" s="78"/>
      <c r="E84" s="79"/>
      <c r="F84" s="79"/>
      <c r="G84" s="79"/>
      <c r="H84" s="79"/>
      <c r="I84" s="172"/>
      <c r="J84" s="172" t="s">
        <v>566</v>
      </c>
      <c r="K84" s="209" t="s">
        <v>568</v>
      </c>
      <c r="L84" s="68"/>
    </row>
    <row r="85" spans="1:12" ht="27" customHeight="1" x14ac:dyDescent="0.35">
      <c r="A85" s="83"/>
      <c r="B85" s="77" t="s">
        <v>102</v>
      </c>
      <c r="C85" s="89"/>
      <c r="D85" s="78"/>
      <c r="E85" s="79"/>
      <c r="F85" s="78"/>
      <c r="G85" s="78"/>
      <c r="H85" s="78"/>
      <c r="I85" s="172"/>
      <c r="J85" s="172" t="s">
        <v>567</v>
      </c>
      <c r="K85" s="209" t="s">
        <v>569</v>
      </c>
      <c r="L85" s="68"/>
    </row>
    <row r="86" spans="1:12" ht="27" customHeight="1" x14ac:dyDescent="0.35">
      <c r="A86" s="91"/>
      <c r="B86" s="116" t="s">
        <v>89</v>
      </c>
      <c r="C86" s="71"/>
      <c r="D86" s="115"/>
      <c r="E86" s="136"/>
      <c r="F86" s="136"/>
      <c r="G86" s="136"/>
      <c r="H86" s="181"/>
      <c r="I86" s="175"/>
      <c r="J86" s="175" t="s">
        <v>321</v>
      </c>
      <c r="K86" s="196"/>
      <c r="L86" s="73"/>
    </row>
    <row r="87" spans="1:12" ht="27" customHeight="1" x14ac:dyDescent="0.35">
      <c r="A87" s="83">
        <v>16</v>
      </c>
      <c r="B87" s="77" t="s">
        <v>127</v>
      </c>
      <c r="C87" s="89" t="s">
        <v>562</v>
      </c>
      <c r="D87" s="77" t="s">
        <v>570</v>
      </c>
      <c r="E87" s="131" t="s">
        <v>824</v>
      </c>
      <c r="F87" s="131">
        <v>68000</v>
      </c>
      <c r="G87" s="127" t="s">
        <v>824</v>
      </c>
      <c r="H87" s="127" t="s">
        <v>824</v>
      </c>
      <c r="I87" s="127" t="s">
        <v>824</v>
      </c>
      <c r="J87" s="209" t="s">
        <v>565</v>
      </c>
      <c r="K87" s="209" t="s">
        <v>435</v>
      </c>
      <c r="L87" s="87" t="s">
        <v>11</v>
      </c>
    </row>
    <row r="88" spans="1:12" ht="27" customHeight="1" x14ac:dyDescent="0.35">
      <c r="A88" s="83"/>
      <c r="B88" s="77" t="s">
        <v>88</v>
      </c>
      <c r="C88" s="89" t="s">
        <v>563</v>
      </c>
      <c r="D88" s="78"/>
      <c r="E88" s="79"/>
      <c r="F88" s="79"/>
      <c r="G88" s="84"/>
      <c r="H88" s="131"/>
      <c r="I88" s="172"/>
      <c r="J88" s="172" t="s">
        <v>571</v>
      </c>
      <c r="K88" s="209" t="s">
        <v>568</v>
      </c>
      <c r="L88" s="119"/>
    </row>
    <row r="89" spans="1:12" ht="29.25" customHeight="1" x14ac:dyDescent="0.35">
      <c r="A89" s="83"/>
      <c r="B89" s="77" t="s">
        <v>102</v>
      </c>
      <c r="C89" s="89"/>
      <c r="D89" s="78"/>
      <c r="E89" s="79"/>
      <c r="F89" s="79"/>
      <c r="G89" s="79"/>
      <c r="H89" s="79"/>
      <c r="I89" s="79"/>
      <c r="J89" s="172" t="s">
        <v>572</v>
      </c>
      <c r="K89" s="209" t="s">
        <v>569</v>
      </c>
      <c r="L89" s="119"/>
    </row>
    <row r="90" spans="1:12" ht="27" customHeight="1" x14ac:dyDescent="0.35">
      <c r="A90" s="83"/>
      <c r="B90" s="77" t="s">
        <v>89</v>
      </c>
      <c r="C90" s="89"/>
      <c r="D90" s="78"/>
      <c r="E90" s="79"/>
      <c r="F90" s="79"/>
      <c r="G90" s="78"/>
      <c r="H90" s="78"/>
      <c r="I90" s="78"/>
      <c r="J90" s="160"/>
      <c r="K90" s="209"/>
      <c r="L90" s="68"/>
    </row>
    <row r="91" spans="1:12" ht="27" customHeight="1" x14ac:dyDescent="0.35">
      <c r="A91" s="83"/>
      <c r="B91" s="77"/>
      <c r="C91" s="89"/>
      <c r="D91" s="81"/>
      <c r="E91" s="79"/>
      <c r="F91" s="79"/>
      <c r="G91" s="78"/>
      <c r="H91" s="78"/>
      <c r="I91" s="78"/>
      <c r="J91" s="160"/>
      <c r="K91" s="209"/>
      <c r="L91" s="68"/>
    </row>
    <row r="92" spans="1:12" ht="27" customHeight="1" x14ac:dyDescent="0.35">
      <c r="A92" s="90">
        <v>17</v>
      </c>
      <c r="B92" s="74" t="s">
        <v>127</v>
      </c>
      <c r="C92" s="63" t="s">
        <v>562</v>
      </c>
      <c r="D92" s="74" t="s">
        <v>564</v>
      </c>
      <c r="E92" s="75" t="s">
        <v>824</v>
      </c>
      <c r="F92" s="127" t="s">
        <v>824</v>
      </c>
      <c r="G92" s="127" t="s">
        <v>824</v>
      </c>
      <c r="H92" s="127" t="s">
        <v>824</v>
      </c>
      <c r="I92" s="127">
        <v>34000</v>
      </c>
      <c r="J92" s="174" t="s">
        <v>565</v>
      </c>
      <c r="K92" s="174" t="s">
        <v>435</v>
      </c>
      <c r="L92" s="66" t="s">
        <v>11</v>
      </c>
    </row>
    <row r="93" spans="1:12" ht="27" customHeight="1" x14ac:dyDescent="0.35">
      <c r="A93" s="83"/>
      <c r="B93" s="77" t="s">
        <v>1055</v>
      </c>
      <c r="C93" s="89" t="s">
        <v>563</v>
      </c>
      <c r="D93" s="78"/>
      <c r="E93" s="79"/>
      <c r="F93" s="79"/>
      <c r="G93" s="79"/>
      <c r="H93" s="79"/>
      <c r="I93" s="172"/>
      <c r="J93" s="172" t="s">
        <v>1695</v>
      </c>
      <c r="K93" s="209" t="s">
        <v>568</v>
      </c>
      <c r="L93" s="68"/>
    </row>
    <row r="94" spans="1:12" ht="27" customHeight="1" x14ac:dyDescent="0.35">
      <c r="A94" s="83"/>
      <c r="B94" s="77" t="s">
        <v>102</v>
      </c>
      <c r="C94" s="89"/>
      <c r="D94" s="78"/>
      <c r="E94" s="79"/>
      <c r="F94" s="78"/>
      <c r="G94" s="78"/>
      <c r="H94" s="78"/>
      <c r="I94" s="172"/>
      <c r="J94" s="172" t="s">
        <v>572</v>
      </c>
      <c r="K94" s="209" t="s">
        <v>569</v>
      </c>
      <c r="L94" s="68"/>
    </row>
    <row r="95" spans="1:12" ht="27" customHeight="1" x14ac:dyDescent="0.35">
      <c r="A95" s="83"/>
      <c r="B95" s="77" t="s">
        <v>89</v>
      </c>
      <c r="C95" s="89"/>
      <c r="D95" s="78"/>
      <c r="E95" s="84"/>
      <c r="F95" s="84"/>
      <c r="G95" s="84"/>
      <c r="H95" s="131"/>
      <c r="I95" s="172"/>
      <c r="J95" s="172"/>
      <c r="K95" s="209"/>
      <c r="L95" s="68"/>
    </row>
    <row r="96" spans="1:12" ht="27" customHeight="1" x14ac:dyDescent="0.35">
      <c r="A96" s="83"/>
      <c r="B96" s="77"/>
      <c r="C96" s="89"/>
      <c r="D96" s="81"/>
      <c r="E96" s="79"/>
      <c r="F96" s="79"/>
      <c r="G96" s="78"/>
      <c r="H96" s="78"/>
      <c r="I96" s="78"/>
      <c r="J96" s="160"/>
      <c r="K96" s="209"/>
      <c r="L96" s="68"/>
    </row>
    <row r="97" spans="1:12" ht="27" customHeight="1" x14ac:dyDescent="0.35">
      <c r="A97" s="83"/>
      <c r="B97" s="77"/>
      <c r="C97" s="89"/>
      <c r="D97" s="81"/>
      <c r="E97" s="79"/>
      <c r="F97" s="79"/>
      <c r="G97" s="78"/>
      <c r="H97" s="78"/>
      <c r="I97" s="78"/>
      <c r="J97" s="160"/>
      <c r="K97" s="209"/>
      <c r="L97" s="68"/>
    </row>
    <row r="98" spans="1:12" ht="27" customHeight="1" x14ac:dyDescent="0.35">
      <c r="A98" s="83"/>
      <c r="B98" s="77"/>
      <c r="C98" s="89"/>
      <c r="D98" s="81"/>
      <c r="E98" s="79"/>
      <c r="F98" s="79"/>
      <c r="G98" s="78"/>
      <c r="H98" s="78"/>
      <c r="I98" s="78"/>
      <c r="J98" s="160"/>
      <c r="K98" s="209"/>
      <c r="L98" s="68"/>
    </row>
    <row r="99" spans="1:12" ht="27" customHeight="1" x14ac:dyDescent="0.35">
      <c r="A99" s="91"/>
      <c r="B99" s="116"/>
      <c r="C99" s="44"/>
      <c r="D99" s="208"/>
      <c r="E99" s="136"/>
      <c r="F99" s="91"/>
      <c r="G99" s="91"/>
      <c r="H99" s="91"/>
      <c r="I99" s="91"/>
      <c r="J99" s="168"/>
      <c r="K99" s="164"/>
      <c r="L99" s="73"/>
    </row>
    <row r="100" spans="1:12" ht="27" customHeight="1" x14ac:dyDescent="0.35">
      <c r="A100" s="100"/>
      <c r="B100" s="314"/>
      <c r="C100" s="314"/>
      <c r="D100" s="314"/>
      <c r="E100" s="314">
        <v>69</v>
      </c>
      <c r="F100" s="314"/>
      <c r="G100" s="314"/>
      <c r="H100" s="314"/>
      <c r="I100" s="314"/>
      <c r="J100" s="314"/>
      <c r="K100" s="314"/>
      <c r="L100" s="105" t="s">
        <v>79</v>
      </c>
    </row>
    <row r="101" spans="1:12" ht="27" customHeight="1" x14ac:dyDescent="0.4">
      <c r="A101" s="445" t="s">
        <v>4</v>
      </c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</row>
    <row r="102" spans="1:12" ht="27" customHeight="1" x14ac:dyDescent="0.4">
      <c r="A102" s="445" t="s">
        <v>895</v>
      </c>
      <c r="B102" s="445"/>
      <c r="C102" s="445"/>
      <c r="D102" s="445"/>
      <c r="E102" s="445"/>
      <c r="F102" s="445"/>
      <c r="G102" s="445"/>
      <c r="H102" s="445"/>
      <c r="I102" s="445"/>
      <c r="J102" s="445"/>
      <c r="K102" s="445"/>
      <c r="L102" s="445"/>
    </row>
    <row r="103" spans="1:12" ht="27" customHeight="1" x14ac:dyDescent="0.4">
      <c r="A103" s="445" t="s">
        <v>911</v>
      </c>
      <c r="B103" s="445"/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</row>
    <row r="104" spans="1:12" ht="27" customHeight="1" x14ac:dyDescent="0.4">
      <c r="A104" s="96" t="s">
        <v>851</v>
      </c>
      <c r="B104" s="96"/>
      <c r="C104" s="96"/>
      <c r="D104" s="96"/>
      <c r="E104" s="240"/>
      <c r="F104" s="109"/>
      <c r="G104" s="109"/>
      <c r="H104" s="109"/>
      <c r="I104" s="312"/>
      <c r="J104" s="109"/>
      <c r="K104" s="109"/>
      <c r="L104" s="98"/>
    </row>
    <row r="105" spans="1:12" ht="27" customHeight="1" x14ac:dyDescent="0.4">
      <c r="A105" s="96" t="s">
        <v>852</v>
      </c>
      <c r="B105" s="96"/>
      <c r="C105" s="240"/>
      <c r="D105" s="240"/>
      <c r="E105" s="240"/>
      <c r="F105" s="109"/>
      <c r="G105" s="109"/>
      <c r="H105" s="109"/>
      <c r="I105" s="312"/>
      <c r="J105" s="109"/>
      <c r="K105" s="109"/>
      <c r="L105" s="98"/>
    </row>
    <row r="106" spans="1:12" ht="27" customHeight="1" x14ac:dyDescent="0.4">
      <c r="A106" s="110"/>
      <c r="B106" s="437" t="s">
        <v>73</v>
      </c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</row>
    <row r="107" spans="1:12" ht="27" customHeight="1" x14ac:dyDescent="0.4">
      <c r="A107" s="438" t="s">
        <v>790</v>
      </c>
      <c r="B107" s="438"/>
      <c r="C107" s="438"/>
      <c r="D107" s="438"/>
      <c r="E107" s="438"/>
      <c r="F107" s="438"/>
      <c r="G107" s="438"/>
      <c r="H107" s="438"/>
      <c r="I107" s="438"/>
      <c r="J107" s="438"/>
      <c r="K107" s="438"/>
      <c r="L107" s="438"/>
    </row>
    <row r="108" spans="1:12" ht="27" customHeight="1" x14ac:dyDescent="0.35">
      <c r="A108" s="111"/>
      <c r="B108" s="63"/>
      <c r="C108" s="64"/>
      <c r="D108" s="68" t="s">
        <v>7</v>
      </c>
      <c r="E108" s="442" t="s">
        <v>15</v>
      </c>
      <c r="F108" s="443"/>
      <c r="G108" s="443"/>
      <c r="H108" s="443"/>
      <c r="I108" s="444"/>
      <c r="J108" s="112" t="s">
        <v>42</v>
      </c>
      <c r="K108" s="66"/>
      <c r="L108" s="90" t="s">
        <v>34</v>
      </c>
    </row>
    <row r="109" spans="1:12" ht="27" customHeight="1" x14ac:dyDescent="0.35">
      <c r="A109" s="67" t="s">
        <v>5</v>
      </c>
      <c r="B109" s="68" t="s">
        <v>3</v>
      </c>
      <c r="C109" s="67" t="s">
        <v>6</v>
      </c>
      <c r="D109" s="68" t="s">
        <v>8</v>
      </c>
      <c r="E109" s="111">
        <v>2561</v>
      </c>
      <c r="F109" s="66">
        <v>2562</v>
      </c>
      <c r="G109" s="66">
        <v>2563</v>
      </c>
      <c r="H109" s="66">
        <v>2564</v>
      </c>
      <c r="I109" s="66">
        <v>2565</v>
      </c>
      <c r="J109" s="68" t="s">
        <v>43</v>
      </c>
      <c r="K109" s="68" t="s">
        <v>45</v>
      </c>
      <c r="L109" s="83" t="s">
        <v>72</v>
      </c>
    </row>
    <row r="110" spans="1:12" ht="27" customHeight="1" x14ac:dyDescent="0.35">
      <c r="A110" s="70"/>
      <c r="B110" s="71"/>
      <c r="C110" s="72"/>
      <c r="D110" s="73"/>
      <c r="E110" s="70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73"/>
      <c r="K110" s="73"/>
      <c r="L110" s="91" t="s">
        <v>71</v>
      </c>
    </row>
    <row r="111" spans="1:12" ht="27" customHeight="1" x14ac:dyDescent="0.35">
      <c r="A111" s="90">
        <v>18</v>
      </c>
      <c r="B111" s="74" t="s">
        <v>818</v>
      </c>
      <c r="C111" s="40" t="s">
        <v>808</v>
      </c>
      <c r="D111" s="206" t="s">
        <v>819</v>
      </c>
      <c r="E111" s="127" t="s">
        <v>824</v>
      </c>
      <c r="F111" s="127" t="s">
        <v>824</v>
      </c>
      <c r="G111" s="127" t="s">
        <v>824</v>
      </c>
      <c r="H111" s="123">
        <v>450000</v>
      </c>
      <c r="I111" s="127" t="s">
        <v>824</v>
      </c>
      <c r="J111" s="149" t="s">
        <v>811</v>
      </c>
      <c r="K111" s="149" t="s">
        <v>813</v>
      </c>
      <c r="L111" s="66" t="s">
        <v>11</v>
      </c>
    </row>
    <row r="112" spans="1:12" ht="27" customHeight="1" x14ac:dyDescent="0.35">
      <c r="A112" s="83"/>
      <c r="B112" s="77" t="s">
        <v>146</v>
      </c>
      <c r="C112" s="42" t="s">
        <v>322</v>
      </c>
      <c r="D112" s="207" t="s">
        <v>820</v>
      </c>
      <c r="E112" s="79"/>
      <c r="F112" s="83"/>
      <c r="G112" s="83"/>
      <c r="H112" s="83"/>
      <c r="I112" s="83"/>
      <c r="J112" s="160" t="s">
        <v>812</v>
      </c>
      <c r="K112" s="161" t="s">
        <v>814</v>
      </c>
      <c r="L112" s="68"/>
    </row>
    <row r="113" spans="1:12" ht="27" customHeight="1" x14ac:dyDescent="0.35">
      <c r="A113" s="83"/>
      <c r="B113" s="77" t="s">
        <v>89</v>
      </c>
      <c r="C113" s="42"/>
      <c r="D113" s="212"/>
      <c r="E113" s="84"/>
      <c r="F113" s="84"/>
      <c r="G113" s="84"/>
      <c r="H113" s="84"/>
      <c r="I113" s="79"/>
      <c r="J113" s="161"/>
      <c r="K113" s="161"/>
      <c r="L113" s="68"/>
    </row>
    <row r="114" spans="1:12" ht="27" customHeight="1" x14ac:dyDescent="0.35">
      <c r="A114" s="91"/>
      <c r="B114" s="116"/>
      <c r="C114" s="71"/>
      <c r="D114" s="116"/>
      <c r="E114" s="117"/>
      <c r="F114" s="79"/>
      <c r="G114" s="79"/>
      <c r="H114" s="79"/>
      <c r="I114" s="79"/>
      <c r="J114" s="160"/>
      <c r="K114" s="161"/>
      <c r="L114" s="68"/>
    </row>
    <row r="115" spans="1:12" ht="27" customHeight="1" x14ac:dyDescent="0.35">
      <c r="A115" s="83">
        <v>19</v>
      </c>
      <c r="B115" s="74" t="s">
        <v>93</v>
      </c>
      <c r="C115" s="40" t="s">
        <v>509</v>
      </c>
      <c r="D115" s="206" t="s">
        <v>512</v>
      </c>
      <c r="E115" s="127" t="s">
        <v>824</v>
      </c>
      <c r="F115" s="127" t="s">
        <v>824</v>
      </c>
      <c r="G115" s="127" t="s">
        <v>824</v>
      </c>
      <c r="H115" s="342" t="s">
        <v>824</v>
      </c>
      <c r="I115" s="173">
        <v>342000</v>
      </c>
      <c r="J115" s="149" t="s">
        <v>515</v>
      </c>
      <c r="K115" s="149" t="s">
        <v>518</v>
      </c>
      <c r="L115" s="66" t="s">
        <v>11</v>
      </c>
    </row>
    <row r="116" spans="1:12" ht="27" customHeight="1" x14ac:dyDescent="0.35">
      <c r="A116" s="83"/>
      <c r="B116" s="77" t="s">
        <v>1666</v>
      </c>
      <c r="C116" s="42" t="s">
        <v>510</v>
      </c>
      <c r="D116" s="207" t="s">
        <v>513</v>
      </c>
      <c r="E116" s="79"/>
      <c r="F116" s="79"/>
      <c r="G116" s="79"/>
      <c r="H116" s="79"/>
      <c r="I116" s="79"/>
      <c r="J116" s="160" t="s">
        <v>879</v>
      </c>
      <c r="K116" s="161" t="s">
        <v>556</v>
      </c>
      <c r="L116" s="68"/>
    </row>
    <row r="117" spans="1:12" ht="27" customHeight="1" x14ac:dyDescent="0.35">
      <c r="A117" s="83"/>
      <c r="B117" s="77" t="s">
        <v>1056</v>
      </c>
      <c r="C117" s="42" t="s">
        <v>511</v>
      </c>
      <c r="D117" s="212" t="s">
        <v>1053</v>
      </c>
      <c r="E117" s="84"/>
      <c r="F117" s="83"/>
      <c r="G117" s="83"/>
      <c r="H117" s="83"/>
      <c r="I117" s="83"/>
      <c r="J117" s="160"/>
      <c r="K117" s="161" t="s">
        <v>519</v>
      </c>
      <c r="L117" s="68"/>
    </row>
    <row r="118" spans="1:12" ht="27" customHeight="1" x14ac:dyDescent="0.35">
      <c r="A118" s="83"/>
      <c r="B118" s="77" t="s">
        <v>1057</v>
      </c>
      <c r="C118" s="89"/>
      <c r="D118" s="77" t="s">
        <v>1054</v>
      </c>
      <c r="E118" s="84"/>
      <c r="F118" s="84"/>
      <c r="G118" s="84"/>
      <c r="H118" s="84"/>
      <c r="I118" s="79"/>
      <c r="J118" s="161"/>
      <c r="K118" s="161"/>
      <c r="L118" s="68"/>
    </row>
    <row r="119" spans="1:12" ht="27" customHeight="1" x14ac:dyDescent="0.35">
      <c r="A119" s="83"/>
      <c r="B119" s="77" t="s">
        <v>1047</v>
      </c>
      <c r="C119" s="89"/>
      <c r="D119" s="78"/>
      <c r="E119" s="79"/>
      <c r="F119" s="79"/>
      <c r="G119" s="79"/>
      <c r="H119" s="79"/>
      <c r="I119" s="79"/>
      <c r="J119" s="160"/>
      <c r="K119" s="161"/>
      <c r="L119" s="68"/>
    </row>
    <row r="120" spans="1:12" ht="27" customHeight="1" x14ac:dyDescent="0.35">
      <c r="A120" s="90">
        <v>20</v>
      </c>
      <c r="B120" s="74" t="s">
        <v>1058</v>
      </c>
      <c r="C120" s="63" t="s">
        <v>497</v>
      </c>
      <c r="D120" s="74" t="s">
        <v>543</v>
      </c>
      <c r="E120" s="127" t="s">
        <v>824</v>
      </c>
      <c r="F120" s="127" t="s">
        <v>824</v>
      </c>
      <c r="G120" s="127" t="s">
        <v>824</v>
      </c>
      <c r="H120" s="127" t="s">
        <v>824</v>
      </c>
      <c r="I120" s="127">
        <v>100000</v>
      </c>
      <c r="J120" s="149" t="s">
        <v>502</v>
      </c>
      <c r="K120" s="149" t="s">
        <v>505</v>
      </c>
      <c r="L120" s="66" t="s">
        <v>11</v>
      </c>
    </row>
    <row r="121" spans="1:12" ht="27" customHeight="1" x14ac:dyDescent="0.35">
      <c r="A121" s="83"/>
      <c r="B121" s="77" t="s">
        <v>1059</v>
      </c>
      <c r="C121" s="89" t="s">
        <v>498</v>
      </c>
      <c r="D121" s="78"/>
      <c r="E121" s="79"/>
      <c r="F121" s="79"/>
      <c r="G121" s="79"/>
      <c r="H121" s="79"/>
      <c r="I121" s="79"/>
      <c r="J121" s="160" t="s">
        <v>503</v>
      </c>
      <c r="K121" s="161" t="s">
        <v>506</v>
      </c>
      <c r="L121" s="68"/>
    </row>
    <row r="122" spans="1:12" ht="27" customHeight="1" x14ac:dyDescent="0.35">
      <c r="A122" s="83"/>
      <c r="B122" s="77" t="s">
        <v>1064</v>
      </c>
      <c r="C122" s="89" t="s">
        <v>499</v>
      </c>
      <c r="D122" s="78"/>
      <c r="E122" s="79"/>
      <c r="F122" s="78"/>
      <c r="G122" s="78"/>
      <c r="H122" s="78"/>
      <c r="I122" s="78"/>
      <c r="J122" s="160" t="s">
        <v>877</v>
      </c>
      <c r="K122" s="161" t="s">
        <v>507</v>
      </c>
      <c r="L122" s="68"/>
    </row>
    <row r="123" spans="1:12" ht="27" customHeight="1" x14ac:dyDescent="0.35">
      <c r="A123" s="83"/>
      <c r="B123" s="77" t="s">
        <v>1213</v>
      </c>
      <c r="C123" s="77"/>
      <c r="D123" s="78"/>
      <c r="E123" s="79"/>
      <c r="F123" s="78"/>
      <c r="G123" s="78"/>
      <c r="H123" s="78"/>
      <c r="I123" s="78"/>
      <c r="J123" s="77"/>
      <c r="K123" s="119"/>
      <c r="L123" s="68"/>
    </row>
    <row r="124" spans="1:12" ht="27" customHeight="1" x14ac:dyDescent="0.35">
      <c r="A124" s="83"/>
      <c r="B124" s="77"/>
      <c r="C124" s="77"/>
      <c r="D124" s="78"/>
      <c r="E124" s="79"/>
      <c r="F124" s="78"/>
      <c r="G124" s="78"/>
      <c r="H124" s="78"/>
      <c r="I124" s="78"/>
      <c r="J124" s="77"/>
      <c r="K124" s="119"/>
      <c r="L124" s="68"/>
    </row>
    <row r="125" spans="1:12" ht="27" customHeight="1" x14ac:dyDescent="0.35">
      <c r="A125" s="90">
        <v>21</v>
      </c>
      <c r="B125" s="74" t="s">
        <v>90</v>
      </c>
      <c r="C125" s="63" t="s">
        <v>497</v>
      </c>
      <c r="D125" s="74" t="s">
        <v>588</v>
      </c>
      <c r="E125" s="127" t="s">
        <v>824</v>
      </c>
      <c r="F125" s="127" t="s">
        <v>824</v>
      </c>
      <c r="G125" s="123">
        <v>1332000</v>
      </c>
      <c r="H125" s="127" t="s">
        <v>824</v>
      </c>
      <c r="I125" s="127" t="s">
        <v>824</v>
      </c>
      <c r="J125" s="149" t="s">
        <v>502</v>
      </c>
      <c r="K125" s="149" t="s">
        <v>505</v>
      </c>
      <c r="L125" s="66" t="s">
        <v>11</v>
      </c>
    </row>
    <row r="126" spans="1:12" ht="27" customHeight="1" x14ac:dyDescent="0.35">
      <c r="A126" s="83"/>
      <c r="B126" s="77" t="s">
        <v>1696</v>
      </c>
      <c r="C126" s="89" t="s">
        <v>498</v>
      </c>
      <c r="D126" s="78" t="s">
        <v>501</v>
      </c>
      <c r="E126" s="79"/>
      <c r="F126" s="79"/>
      <c r="G126" s="341" t="s">
        <v>1039</v>
      </c>
      <c r="H126" s="79"/>
      <c r="I126" s="79"/>
      <c r="J126" s="160" t="s">
        <v>503</v>
      </c>
      <c r="K126" s="161" t="s">
        <v>506</v>
      </c>
      <c r="L126" s="68"/>
    </row>
    <row r="127" spans="1:12" ht="27" customHeight="1" x14ac:dyDescent="0.35">
      <c r="A127" s="83"/>
      <c r="B127" s="77" t="s">
        <v>1694</v>
      </c>
      <c r="C127" s="89" t="s">
        <v>499</v>
      </c>
      <c r="D127" s="78"/>
      <c r="E127" s="79"/>
      <c r="F127" s="78"/>
      <c r="G127" s="78"/>
      <c r="H127" s="78"/>
      <c r="I127" s="78"/>
      <c r="J127" s="160" t="s">
        <v>877</v>
      </c>
      <c r="K127" s="161" t="s">
        <v>507</v>
      </c>
      <c r="L127" s="68"/>
    </row>
    <row r="128" spans="1:12" ht="27" customHeight="1" x14ac:dyDescent="0.35">
      <c r="A128" s="83"/>
      <c r="B128" s="77" t="s">
        <v>106</v>
      </c>
      <c r="C128" s="89"/>
      <c r="D128" s="78"/>
      <c r="E128" s="79"/>
      <c r="F128" s="78"/>
      <c r="G128" s="78"/>
      <c r="H128" s="78"/>
      <c r="I128" s="78"/>
      <c r="J128" s="160"/>
      <c r="K128" s="161"/>
      <c r="L128" s="68"/>
    </row>
    <row r="129" spans="1:12" ht="27" customHeight="1" x14ac:dyDescent="0.35">
      <c r="A129" s="83"/>
      <c r="B129" s="77" t="s">
        <v>105</v>
      </c>
      <c r="C129" s="69"/>
      <c r="D129" s="78"/>
      <c r="E129" s="85"/>
      <c r="F129" s="85"/>
      <c r="G129" s="85"/>
      <c r="H129" s="85"/>
      <c r="I129" s="85"/>
      <c r="J129" s="68"/>
      <c r="K129" s="87"/>
      <c r="L129" s="68"/>
    </row>
    <row r="130" spans="1:12" ht="27" customHeight="1" x14ac:dyDescent="0.35">
      <c r="A130" s="83"/>
      <c r="B130" s="77"/>
      <c r="C130" s="89"/>
      <c r="D130" s="78"/>
      <c r="E130" s="79"/>
      <c r="F130" s="79"/>
      <c r="G130" s="79"/>
      <c r="H130" s="79"/>
      <c r="I130" s="79"/>
      <c r="J130" s="172"/>
      <c r="K130" s="209"/>
      <c r="L130" s="119"/>
    </row>
    <row r="131" spans="1:12" ht="27" customHeight="1" x14ac:dyDescent="0.35">
      <c r="A131" s="83"/>
      <c r="B131" s="77"/>
      <c r="C131" s="89"/>
      <c r="D131" s="78"/>
      <c r="E131" s="79"/>
      <c r="F131" s="79"/>
      <c r="G131" s="78"/>
      <c r="H131" s="78"/>
      <c r="I131" s="78"/>
      <c r="J131" s="160"/>
      <c r="K131" s="209"/>
      <c r="L131" s="68"/>
    </row>
    <row r="132" spans="1:12" ht="27" customHeight="1" x14ac:dyDescent="0.35">
      <c r="A132" s="91"/>
      <c r="B132" s="116"/>
      <c r="C132" s="44"/>
      <c r="D132" s="208"/>
      <c r="E132" s="136"/>
      <c r="F132" s="91"/>
      <c r="G132" s="91"/>
      <c r="H132" s="91"/>
      <c r="I132" s="91"/>
      <c r="J132" s="168"/>
      <c r="K132" s="164"/>
      <c r="L132" s="73"/>
    </row>
    <row r="133" spans="1:12" ht="27" customHeight="1" x14ac:dyDescent="0.35">
      <c r="A133" s="314"/>
      <c r="B133" s="314"/>
      <c r="C133" s="314"/>
      <c r="D133" s="314"/>
      <c r="E133" s="314">
        <v>70</v>
      </c>
      <c r="F133" s="314"/>
      <c r="G133" s="314"/>
      <c r="H133" s="314"/>
      <c r="I133" s="314"/>
      <c r="J133" s="314"/>
      <c r="K133" s="314"/>
      <c r="L133" s="108" t="s">
        <v>79</v>
      </c>
    </row>
    <row r="134" spans="1:12" ht="27" customHeight="1" x14ac:dyDescent="0.4">
      <c r="A134" s="445" t="s">
        <v>4</v>
      </c>
      <c r="B134" s="445"/>
      <c r="C134" s="445"/>
      <c r="D134" s="445"/>
      <c r="E134" s="445"/>
      <c r="F134" s="445"/>
      <c r="G134" s="445"/>
      <c r="H134" s="445"/>
      <c r="I134" s="445"/>
      <c r="J134" s="445"/>
      <c r="K134" s="445"/>
      <c r="L134" s="445"/>
    </row>
    <row r="135" spans="1:12" ht="27" customHeight="1" x14ac:dyDescent="0.4">
      <c r="A135" s="445" t="s">
        <v>895</v>
      </c>
      <c r="B135" s="445"/>
      <c r="C135" s="445"/>
      <c r="D135" s="445"/>
      <c r="E135" s="445"/>
      <c r="F135" s="445"/>
      <c r="G135" s="445"/>
      <c r="H135" s="445"/>
      <c r="I135" s="445"/>
      <c r="J135" s="445"/>
      <c r="K135" s="445"/>
      <c r="L135" s="445"/>
    </row>
    <row r="136" spans="1:12" ht="27" customHeight="1" x14ac:dyDescent="0.4">
      <c r="A136" s="445" t="s">
        <v>911</v>
      </c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</row>
    <row r="137" spans="1:12" ht="27" customHeight="1" x14ac:dyDescent="0.4">
      <c r="A137" s="96" t="s">
        <v>851</v>
      </c>
      <c r="B137" s="96"/>
      <c r="C137" s="96"/>
      <c r="D137" s="96"/>
      <c r="E137" s="312"/>
      <c r="F137" s="312"/>
      <c r="G137" s="312"/>
      <c r="H137" s="312"/>
      <c r="I137" s="312"/>
      <c r="J137" s="312"/>
      <c r="K137" s="312"/>
      <c r="L137" s="98"/>
    </row>
    <row r="138" spans="1:12" ht="27" customHeight="1" x14ac:dyDescent="0.4">
      <c r="A138" s="96" t="s">
        <v>852</v>
      </c>
      <c r="B138" s="96"/>
      <c r="C138" s="312"/>
      <c r="D138" s="312"/>
      <c r="E138" s="312"/>
      <c r="F138" s="312"/>
      <c r="G138" s="312"/>
      <c r="H138" s="312"/>
      <c r="I138" s="312"/>
      <c r="J138" s="312"/>
      <c r="K138" s="312"/>
      <c r="L138" s="98"/>
    </row>
    <row r="139" spans="1:12" ht="27" customHeight="1" x14ac:dyDescent="0.4">
      <c r="A139" s="313"/>
      <c r="B139" s="437" t="s">
        <v>73</v>
      </c>
      <c r="C139" s="437"/>
      <c r="D139" s="437"/>
      <c r="E139" s="437"/>
      <c r="F139" s="437"/>
      <c r="G139" s="437"/>
      <c r="H139" s="437"/>
      <c r="I139" s="437"/>
      <c r="J139" s="437"/>
      <c r="K139" s="437"/>
      <c r="L139" s="437"/>
    </row>
    <row r="140" spans="1:12" ht="27" customHeight="1" x14ac:dyDescent="0.4">
      <c r="A140" s="438" t="s">
        <v>790</v>
      </c>
      <c r="B140" s="438"/>
      <c r="C140" s="438"/>
      <c r="D140" s="438"/>
      <c r="E140" s="438"/>
      <c r="F140" s="438"/>
      <c r="G140" s="438"/>
      <c r="H140" s="438"/>
      <c r="I140" s="438"/>
      <c r="J140" s="438"/>
      <c r="K140" s="438"/>
      <c r="L140" s="438"/>
    </row>
    <row r="141" spans="1:12" ht="27" customHeight="1" x14ac:dyDescent="0.35">
      <c r="A141" s="310"/>
      <c r="B141" s="63"/>
      <c r="C141" s="64"/>
      <c r="D141" s="68" t="s">
        <v>7</v>
      </c>
      <c r="E141" s="442" t="s">
        <v>15</v>
      </c>
      <c r="F141" s="443"/>
      <c r="G141" s="443"/>
      <c r="H141" s="443"/>
      <c r="I141" s="444"/>
      <c r="J141" s="311" t="s">
        <v>42</v>
      </c>
      <c r="K141" s="66"/>
      <c r="L141" s="90" t="s">
        <v>34</v>
      </c>
    </row>
    <row r="142" spans="1:12" ht="27" customHeight="1" x14ac:dyDescent="0.35">
      <c r="A142" s="67" t="s">
        <v>5</v>
      </c>
      <c r="B142" s="68" t="s">
        <v>3</v>
      </c>
      <c r="C142" s="67" t="s">
        <v>6</v>
      </c>
      <c r="D142" s="68" t="s">
        <v>8</v>
      </c>
      <c r="E142" s="310">
        <v>2561</v>
      </c>
      <c r="F142" s="66">
        <v>2562</v>
      </c>
      <c r="G142" s="66">
        <v>2563</v>
      </c>
      <c r="H142" s="66">
        <v>2564</v>
      </c>
      <c r="I142" s="66">
        <v>2565</v>
      </c>
      <c r="J142" s="68" t="s">
        <v>43</v>
      </c>
      <c r="K142" s="68" t="s">
        <v>45</v>
      </c>
      <c r="L142" s="83" t="s">
        <v>72</v>
      </c>
    </row>
    <row r="143" spans="1:12" ht="27" customHeight="1" x14ac:dyDescent="0.35">
      <c r="A143" s="70"/>
      <c r="B143" s="71"/>
      <c r="C143" s="72"/>
      <c r="D143" s="73"/>
      <c r="E143" s="70" t="s">
        <v>2</v>
      </c>
      <c r="F143" s="73" t="s">
        <v>2</v>
      </c>
      <c r="G143" s="73" t="s">
        <v>2</v>
      </c>
      <c r="H143" s="73" t="s">
        <v>2</v>
      </c>
      <c r="I143" s="73" t="s">
        <v>2</v>
      </c>
      <c r="J143" s="73"/>
      <c r="K143" s="73"/>
      <c r="L143" s="91" t="s">
        <v>71</v>
      </c>
    </row>
    <row r="144" spans="1:12" ht="27" customHeight="1" x14ac:dyDescent="0.35">
      <c r="A144" s="90">
        <v>22</v>
      </c>
      <c r="B144" s="74" t="s">
        <v>127</v>
      </c>
      <c r="C144" s="63" t="s">
        <v>562</v>
      </c>
      <c r="D144" s="74" t="s">
        <v>573</v>
      </c>
      <c r="E144" s="75" t="s">
        <v>824</v>
      </c>
      <c r="F144" s="75" t="s">
        <v>824</v>
      </c>
      <c r="G144" s="75" t="s">
        <v>824</v>
      </c>
      <c r="H144" s="75">
        <v>85000</v>
      </c>
      <c r="I144" s="127" t="s">
        <v>824</v>
      </c>
      <c r="J144" s="174" t="s">
        <v>565</v>
      </c>
      <c r="K144" s="174" t="s">
        <v>435</v>
      </c>
      <c r="L144" s="130" t="s">
        <v>11</v>
      </c>
    </row>
    <row r="145" spans="1:12" ht="27" customHeight="1" x14ac:dyDescent="0.35">
      <c r="A145" s="83"/>
      <c r="B145" s="77" t="s">
        <v>103</v>
      </c>
      <c r="C145" s="89" t="s">
        <v>563</v>
      </c>
      <c r="D145" s="78"/>
      <c r="E145" s="79"/>
      <c r="F145" s="79"/>
      <c r="G145" s="79"/>
      <c r="H145" s="79"/>
      <c r="I145" s="79"/>
      <c r="J145" s="172" t="s">
        <v>574</v>
      </c>
      <c r="K145" s="209" t="s">
        <v>568</v>
      </c>
      <c r="L145" s="119"/>
    </row>
    <row r="146" spans="1:12" ht="27" customHeight="1" x14ac:dyDescent="0.35">
      <c r="A146" s="83"/>
      <c r="B146" s="77" t="s">
        <v>104</v>
      </c>
      <c r="C146" s="89"/>
      <c r="D146" s="78"/>
      <c r="E146" s="79"/>
      <c r="F146" s="79"/>
      <c r="G146" s="79"/>
      <c r="H146" s="79"/>
      <c r="I146" s="78"/>
      <c r="J146" s="172" t="s">
        <v>575</v>
      </c>
      <c r="K146" s="209" t="s">
        <v>569</v>
      </c>
      <c r="L146" s="119"/>
    </row>
    <row r="147" spans="1:12" ht="27" customHeight="1" x14ac:dyDescent="0.35">
      <c r="A147" s="91"/>
      <c r="B147" s="116" t="s">
        <v>89</v>
      </c>
      <c r="C147" s="89"/>
      <c r="D147" s="78"/>
      <c r="E147" s="79"/>
      <c r="F147" s="79"/>
      <c r="G147" s="79"/>
      <c r="H147" s="79"/>
      <c r="I147" s="128"/>
      <c r="J147" s="172" t="s">
        <v>321</v>
      </c>
      <c r="K147" s="209"/>
      <c r="L147" s="119"/>
    </row>
    <row r="148" spans="1:12" ht="27" customHeight="1" x14ac:dyDescent="0.35">
      <c r="A148" s="83">
        <v>23</v>
      </c>
      <c r="B148" s="74" t="s">
        <v>1072</v>
      </c>
      <c r="C148" s="63" t="s">
        <v>524</v>
      </c>
      <c r="D148" s="74" t="s">
        <v>1073</v>
      </c>
      <c r="E148" s="127" t="s">
        <v>824</v>
      </c>
      <c r="F148" s="127">
        <v>100000</v>
      </c>
      <c r="G148" s="75" t="s">
        <v>824</v>
      </c>
      <c r="H148" s="75" t="s">
        <v>824</v>
      </c>
      <c r="I148" s="75" t="s">
        <v>824</v>
      </c>
      <c r="J148" s="174" t="s">
        <v>565</v>
      </c>
      <c r="K148" s="149" t="s">
        <v>529</v>
      </c>
      <c r="L148" s="130" t="s">
        <v>11</v>
      </c>
    </row>
    <row r="149" spans="1:12" ht="27" customHeight="1" x14ac:dyDescent="0.35">
      <c r="A149" s="83"/>
      <c r="B149" s="77" t="s">
        <v>104</v>
      </c>
      <c r="C149" s="89" t="s">
        <v>1697</v>
      </c>
      <c r="D149" s="78"/>
      <c r="E149" s="79"/>
      <c r="F149" s="79"/>
      <c r="G149" s="79"/>
      <c r="H149" s="79"/>
      <c r="I149" s="79"/>
      <c r="J149" s="172" t="s">
        <v>1060</v>
      </c>
      <c r="K149" s="161" t="s">
        <v>530</v>
      </c>
      <c r="L149" s="68"/>
    </row>
    <row r="150" spans="1:12" ht="27" customHeight="1" x14ac:dyDescent="0.35">
      <c r="A150" s="83"/>
      <c r="B150" s="116" t="s">
        <v>89</v>
      </c>
      <c r="C150" s="89"/>
      <c r="D150" s="78"/>
      <c r="E150" s="79"/>
      <c r="F150" s="78"/>
      <c r="G150" s="78"/>
      <c r="H150" s="78"/>
      <c r="I150" s="78"/>
      <c r="J150" s="160" t="s">
        <v>1061</v>
      </c>
      <c r="K150" s="161"/>
      <c r="L150" s="68"/>
    </row>
    <row r="151" spans="1:12" ht="27" customHeight="1" x14ac:dyDescent="0.35">
      <c r="A151" s="90">
        <v>24</v>
      </c>
      <c r="B151" s="74" t="s">
        <v>107</v>
      </c>
      <c r="C151" s="63" t="s">
        <v>524</v>
      </c>
      <c r="D151" s="74" t="s">
        <v>1063</v>
      </c>
      <c r="E151" s="75" t="s">
        <v>824</v>
      </c>
      <c r="F151" s="75" t="s">
        <v>824</v>
      </c>
      <c r="G151" s="75" t="s">
        <v>824</v>
      </c>
      <c r="H151" s="127">
        <v>540000</v>
      </c>
      <c r="I151" s="127" t="s">
        <v>824</v>
      </c>
      <c r="J151" s="174" t="s">
        <v>565</v>
      </c>
      <c r="K151" s="149" t="s">
        <v>529</v>
      </c>
      <c r="L151" s="130" t="s">
        <v>11</v>
      </c>
    </row>
    <row r="152" spans="1:12" ht="27" customHeight="1" x14ac:dyDescent="0.35">
      <c r="A152" s="83"/>
      <c r="B152" s="77" t="s">
        <v>1062</v>
      </c>
      <c r="C152" s="89" t="s">
        <v>1697</v>
      </c>
      <c r="D152" s="78"/>
      <c r="E152" s="79"/>
      <c r="F152" s="79"/>
      <c r="G152" s="79"/>
      <c r="H152" s="79"/>
      <c r="I152" s="79"/>
      <c r="J152" s="172" t="s">
        <v>1060</v>
      </c>
      <c r="K152" s="161" t="s">
        <v>530</v>
      </c>
      <c r="L152" s="68"/>
    </row>
    <row r="153" spans="1:12" ht="27" customHeight="1" x14ac:dyDescent="0.35">
      <c r="A153" s="91"/>
      <c r="B153" s="116" t="s">
        <v>89</v>
      </c>
      <c r="C153" s="89"/>
      <c r="D153" s="78"/>
      <c r="E153" s="79"/>
      <c r="F153" s="78"/>
      <c r="G153" s="78"/>
      <c r="H153" s="78"/>
      <c r="I153" s="78"/>
      <c r="J153" s="160" t="s">
        <v>1061</v>
      </c>
      <c r="K153" s="161"/>
      <c r="L153" s="68"/>
    </row>
    <row r="154" spans="1:12" ht="27" customHeight="1" x14ac:dyDescent="0.35">
      <c r="A154" s="83">
        <v>25</v>
      </c>
      <c r="B154" s="74" t="s">
        <v>93</v>
      </c>
      <c r="C154" s="40" t="s">
        <v>509</v>
      </c>
      <c r="D154" s="206" t="s">
        <v>512</v>
      </c>
      <c r="E154" s="127" t="s">
        <v>824</v>
      </c>
      <c r="F154" s="127" t="s">
        <v>824</v>
      </c>
      <c r="G154" s="127" t="s">
        <v>824</v>
      </c>
      <c r="H154" s="342" t="s">
        <v>824</v>
      </c>
      <c r="I154" s="173">
        <v>342000</v>
      </c>
      <c r="J154" s="149" t="s">
        <v>515</v>
      </c>
      <c r="K154" s="149" t="s">
        <v>518</v>
      </c>
      <c r="L154" s="66" t="s">
        <v>11</v>
      </c>
    </row>
    <row r="155" spans="1:12" ht="27" customHeight="1" x14ac:dyDescent="0.35">
      <c r="A155" s="83"/>
      <c r="B155" s="77" t="s">
        <v>1065</v>
      </c>
      <c r="C155" s="42" t="s">
        <v>510</v>
      </c>
      <c r="D155" s="207" t="s">
        <v>513</v>
      </c>
      <c r="E155" s="79"/>
      <c r="F155" s="79"/>
      <c r="G155" s="79"/>
      <c r="H155" s="79"/>
      <c r="I155" s="79"/>
      <c r="J155" s="160" t="s">
        <v>879</v>
      </c>
      <c r="K155" s="161" t="s">
        <v>556</v>
      </c>
      <c r="L155" s="68"/>
    </row>
    <row r="156" spans="1:12" ht="27" customHeight="1" x14ac:dyDescent="0.35">
      <c r="A156" s="83"/>
      <c r="B156" s="77" t="s">
        <v>1066</v>
      </c>
      <c r="C156" s="42" t="s">
        <v>511</v>
      </c>
      <c r="D156" s="212" t="s">
        <v>1053</v>
      </c>
      <c r="E156" s="84"/>
      <c r="F156" s="83"/>
      <c r="G156" s="83"/>
      <c r="H156" s="83"/>
      <c r="I156" s="83"/>
      <c r="J156" s="160"/>
      <c r="K156" s="161" t="s">
        <v>519</v>
      </c>
      <c r="L156" s="68"/>
    </row>
    <row r="157" spans="1:12" ht="27" customHeight="1" x14ac:dyDescent="0.35">
      <c r="A157" s="83"/>
      <c r="B157" s="77" t="s">
        <v>1067</v>
      </c>
      <c r="C157" s="89"/>
      <c r="D157" s="77" t="s">
        <v>1054</v>
      </c>
      <c r="E157" s="84"/>
      <c r="F157" s="84"/>
      <c r="G157" s="84"/>
      <c r="H157" s="84"/>
      <c r="I157" s="79"/>
      <c r="J157" s="161"/>
      <c r="K157" s="161"/>
      <c r="L157" s="68"/>
    </row>
    <row r="158" spans="1:12" ht="27" customHeight="1" x14ac:dyDescent="0.35">
      <c r="A158" s="83"/>
      <c r="B158" s="77" t="s">
        <v>1047</v>
      </c>
      <c r="C158" s="89"/>
      <c r="D158" s="78"/>
      <c r="E158" s="79"/>
      <c r="F158" s="79"/>
      <c r="G158" s="79"/>
      <c r="H158" s="79"/>
      <c r="I158" s="79"/>
      <c r="J158" s="160"/>
      <c r="K158" s="161"/>
      <c r="L158" s="68"/>
    </row>
    <row r="159" spans="1:12" ht="27" customHeight="1" x14ac:dyDescent="0.35">
      <c r="A159" s="83"/>
      <c r="B159" s="77"/>
      <c r="C159" s="89"/>
      <c r="D159" s="78"/>
      <c r="E159" s="79"/>
      <c r="F159" s="79"/>
      <c r="G159" s="79"/>
      <c r="H159" s="79"/>
      <c r="I159" s="79"/>
      <c r="J159" s="160"/>
      <c r="K159" s="161"/>
      <c r="L159" s="68"/>
    </row>
    <row r="160" spans="1:12" ht="27" customHeight="1" x14ac:dyDescent="0.35">
      <c r="A160" s="83"/>
      <c r="B160" s="77"/>
      <c r="C160" s="89"/>
      <c r="D160" s="78"/>
      <c r="E160" s="79"/>
      <c r="F160" s="79"/>
      <c r="G160" s="79"/>
      <c r="H160" s="79"/>
      <c r="I160" s="79"/>
      <c r="J160" s="160"/>
      <c r="K160" s="161"/>
      <c r="L160" s="68"/>
    </row>
    <row r="161" spans="1:12" ht="27" customHeight="1" x14ac:dyDescent="0.35">
      <c r="A161" s="83"/>
      <c r="B161" s="77"/>
      <c r="C161" s="89"/>
      <c r="D161" s="78"/>
      <c r="E161" s="79"/>
      <c r="F161" s="79"/>
      <c r="G161" s="79"/>
      <c r="H161" s="79"/>
      <c r="I161" s="79"/>
      <c r="J161" s="160"/>
      <c r="K161" s="161"/>
      <c r="L161" s="68"/>
    </row>
    <row r="162" spans="1:12" ht="27" customHeight="1" x14ac:dyDescent="0.35">
      <c r="A162" s="83"/>
      <c r="B162" s="77"/>
      <c r="C162" s="89"/>
      <c r="D162" s="78"/>
      <c r="E162" s="79"/>
      <c r="F162" s="79"/>
      <c r="G162" s="79"/>
      <c r="H162" s="79"/>
      <c r="I162" s="79"/>
      <c r="J162" s="160"/>
      <c r="K162" s="161"/>
      <c r="L162" s="68"/>
    </row>
    <row r="163" spans="1:12" ht="27" customHeight="1" x14ac:dyDescent="0.35">
      <c r="A163" s="83"/>
      <c r="B163" s="77"/>
      <c r="C163" s="89"/>
      <c r="D163" s="78"/>
      <c r="E163" s="79"/>
      <c r="F163" s="79"/>
      <c r="G163" s="79"/>
      <c r="H163" s="79"/>
      <c r="I163" s="79"/>
      <c r="J163" s="160"/>
      <c r="K163" s="161"/>
      <c r="L163" s="68"/>
    </row>
    <row r="164" spans="1:12" ht="27" customHeight="1" x14ac:dyDescent="0.35">
      <c r="A164" s="83"/>
      <c r="B164" s="77"/>
      <c r="C164" s="89"/>
      <c r="D164" s="78"/>
      <c r="E164" s="79"/>
      <c r="F164" s="78"/>
      <c r="G164" s="78"/>
      <c r="H164" s="78"/>
      <c r="I164" s="78"/>
      <c r="J164" s="160"/>
      <c r="K164" s="161"/>
      <c r="L164" s="68"/>
    </row>
    <row r="165" spans="1:12" ht="27" customHeight="1" x14ac:dyDescent="0.35">
      <c r="A165" s="91"/>
      <c r="B165" s="116"/>
      <c r="C165" s="44"/>
      <c r="D165" s="48"/>
      <c r="E165" s="135"/>
      <c r="F165" s="135"/>
      <c r="G165" s="135"/>
      <c r="H165" s="135"/>
      <c r="I165" s="135"/>
      <c r="J165" s="43"/>
      <c r="K165" s="51"/>
      <c r="L165" s="43"/>
    </row>
    <row r="166" spans="1:12" ht="27" customHeight="1" x14ac:dyDescent="0.35">
      <c r="A166" s="314"/>
      <c r="B166" s="314"/>
      <c r="C166" s="314"/>
      <c r="D166" s="314"/>
      <c r="E166" s="314">
        <v>71</v>
      </c>
      <c r="F166" s="314"/>
      <c r="G166" s="314"/>
      <c r="H166" s="314"/>
      <c r="I166" s="314"/>
      <c r="J166" s="314"/>
      <c r="K166" s="314"/>
      <c r="L166" s="105" t="s">
        <v>79</v>
      </c>
    </row>
    <row r="167" spans="1:12" ht="27" customHeight="1" x14ac:dyDescent="0.4">
      <c r="A167" s="445" t="s">
        <v>4</v>
      </c>
      <c r="B167" s="445"/>
      <c r="C167" s="445"/>
      <c r="D167" s="445"/>
      <c r="E167" s="445"/>
      <c r="F167" s="445"/>
      <c r="G167" s="445"/>
      <c r="H167" s="445"/>
      <c r="I167" s="445"/>
      <c r="J167" s="445"/>
      <c r="K167" s="445"/>
      <c r="L167" s="445"/>
    </row>
    <row r="168" spans="1:12" ht="27" customHeight="1" x14ac:dyDescent="0.4">
      <c r="A168" s="445" t="s">
        <v>895</v>
      </c>
      <c r="B168" s="445"/>
      <c r="C168" s="445"/>
      <c r="D168" s="445"/>
      <c r="E168" s="445"/>
      <c r="F168" s="445"/>
      <c r="G168" s="445"/>
      <c r="H168" s="445"/>
      <c r="I168" s="445"/>
      <c r="J168" s="445"/>
      <c r="K168" s="445"/>
      <c r="L168" s="445"/>
    </row>
    <row r="169" spans="1:12" ht="27" customHeight="1" x14ac:dyDescent="0.4">
      <c r="A169" s="445" t="s">
        <v>911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</row>
    <row r="170" spans="1:12" ht="27" customHeight="1" x14ac:dyDescent="0.4">
      <c r="A170" s="96" t="s">
        <v>851</v>
      </c>
      <c r="B170" s="96"/>
      <c r="C170" s="96"/>
      <c r="D170" s="96"/>
      <c r="E170" s="312"/>
      <c r="F170" s="312"/>
      <c r="G170" s="312"/>
      <c r="H170" s="312"/>
      <c r="I170" s="312"/>
      <c r="J170" s="312"/>
      <c r="K170" s="312"/>
      <c r="L170" s="98"/>
    </row>
    <row r="171" spans="1:12" ht="27" customHeight="1" x14ac:dyDescent="0.4">
      <c r="A171" s="96" t="s">
        <v>852</v>
      </c>
      <c r="B171" s="96"/>
      <c r="C171" s="312"/>
      <c r="D171" s="312"/>
      <c r="E171" s="312"/>
      <c r="F171" s="312"/>
      <c r="G171" s="312"/>
      <c r="H171" s="312"/>
      <c r="I171" s="312"/>
      <c r="J171" s="312"/>
      <c r="K171" s="312"/>
      <c r="L171" s="98"/>
    </row>
    <row r="172" spans="1:12" ht="27" customHeight="1" x14ac:dyDescent="0.4">
      <c r="A172" s="313"/>
      <c r="B172" s="437" t="s">
        <v>73</v>
      </c>
      <c r="C172" s="437"/>
      <c r="D172" s="437"/>
      <c r="E172" s="437"/>
      <c r="F172" s="437"/>
      <c r="G172" s="437"/>
      <c r="H172" s="437"/>
      <c r="I172" s="437"/>
      <c r="J172" s="437"/>
      <c r="K172" s="437"/>
      <c r="L172" s="437"/>
    </row>
    <row r="173" spans="1:12" ht="27" customHeight="1" x14ac:dyDescent="0.4">
      <c r="A173" s="438" t="s">
        <v>790</v>
      </c>
      <c r="B173" s="438"/>
      <c r="C173" s="438"/>
      <c r="D173" s="438"/>
      <c r="E173" s="438"/>
      <c r="F173" s="438"/>
      <c r="G173" s="438"/>
      <c r="H173" s="438"/>
      <c r="I173" s="438"/>
      <c r="J173" s="438"/>
      <c r="K173" s="438"/>
      <c r="L173" s="438"/>
    </row>
    <row r="174" spans="1:12" ht="27" customHeight="1" x14ac:dyDescent="0.35">
      <c r="A174" s="310"/>
      <c r="B174" s="63"/>
      <c r="C174" s="64"/>
      <c r="D174" s="68" t="s">
        <v>7</v>
      </c>
      <c r="E174" s="442" t="s">
        <v>15</v>
      </c>
      <c r="F174" s="443"/>
      <c r="G174" s="443"/>
      <c r="H174" s="443"/>
      <c r="I174" s="444"/>
      <c r="J174" s="311" t="s">
        <v>42</v>
      </c>
      <c r="K174" s="66"/>
      <c r="L174" s="90" t="s">
        <v>34</v>
      </c>
    </row>
    <row r="175" spans="1:12" ht="27" customHeight="1" x14ac:dyDescent="0.35">
      <c r="A175" s="67" t="s">
        <v>5</v>
      </c>
      <c r="B175" s="68" t="s">
        <v>3</v>
      </c>
      <c r="C175" s="67" t="s">
        <v>6</v>
      </c>
      <c r="D175" s="68" t="s">
        <v>8</v>
      </c>
      <c r="E175" s="310">
        <v>2561</v>
      </c>
      <c r="F175" s="66">
        <v>2562</v>
      </c>
      <c r="G175" s="66">
        <v>2563</v>
      </c>
      <c r="H175" s="66">
        <v>2564</v>
      </c>
      <c r="I175" s="66">
        <v>2565</v>
      </c>
      <c r="J175" s="68" t="s">
        <v>43</v>
      </c>
      <c r="K175" s="68" t="s">
        <v>45</v>
      </c>
      <c r="L175" s="83" t="s">
        <v>72</v>
      </c>
    </row>
    <row r="176" spans="1:12" ht="27" customHeight="1" x14ac:dyDescent="0.35">
      <c r="A176" s="70"/>
      <c r="B176" s="71"/>
      <c r="C176" s="72"/>
      <c r="D176" s="73"/>
      <c r="E176" s="70" t="s">
        <v>2</v>
      </c>
      <c r="F176" s="73" t="s">
        <v>2</v>
      </c>
      <c r="G176" s="73" t="s">
        <v>2</v>
      </c>
      <c r="H176" s="73" t="s">
        <v>2</v>
      </c>
      <c r="I176" s="73" t="s">
        <v>2</v>
      </c>
      <c r="J176" s="73"/>
      <c r="K176" s="73"/>
      <c r="L176" s="91" t="s">
        <v>71</v>
      </c>
    </row>
    <row r="177" spans="1:12" ht="27" customHeight="1" x14ac:dyDescent="0.35">
      <c r="A177" s="90">
        <v>26</v>
      </c>
      <c r="B177" s="74" t="s">
        <v>93</v>
      </c>
      <c r="C177" s="40" t="s">
        <v>509</v>
      </c>
      <c r="D177" s="206" t="s">
        <v>512</v>
      </c>
      <c r="E177" s="127" t="s">
        <v>824</v>
      </c>
      <c r="F177" s="127" t="s">
        <v>824</v>
      </c>
      <c r="G177" s="173">
        <v>342000</v>
      </c>
      <c r="H177" s="342" t="s">
        <v>824</v>
      </c>
      <c r="I177" s="342" t="s">
        <v>824</v>
      </c>
      <c r="J177" s="149" t="s">
        <v>515</v>
      </c>
      <c r="K177" s="149" t="s">
        <v>518</v>
      </c>
      <c r="L177" s="66" t="s">
        <v>11</v>
      </c>
    </row>
    <row r="178" spans="1:12" ht="27" customHeight="1" x14ac:dyDescent="0.35">
      <c r="A178" s="83"/>
      <c r="B178" s="77" t="s">
        <v>1068</v>
      </c>
      <c r="C178" s="42" t="s">
        <v>510</v>
      </c>
      <c r="D178" s="207" t="s">
        <v>513</v>
      </c>
      <c r="E178" s="79"/>
      <c r="F178" s="79"/>
      <c r="G178" s="341" t="s">
        <v>1071</v>
      </c>
      <c r="H178" s="79"/>
      <c r="I178" s="79"/>
      <c r="J178" s="160" t="s">
        <v>879</v>
      </c>
      <c r="K178" s="161" t="s">
        <v>556</v>
      </c>
      <c r="L178" s="68"/>
    </row>
    <row r="179" spans="1:12" ht="27" customHeight="1" x14ac:dyDescent="0.35">
      <c r="A179" s="83"/>
      <c r="B179" s="77" t="s">
        <v>1067</v>
      </c>
      <c r="C179" s="42" t="s">
        <v>511</v>
      </c>
      <c r="D179" s="212" t="s">
        <v>1053</v>
      </c>
      <c r="E179" s="84"/>
      <c r="F179" s="83"/>
      <c r="G179" s="83"/>
      <c r="H179" s="83"/>
      <c r="I179" s="83"/>
      <c r="J179" s="160"/>
      <c r="K179" s="161" t="s">
        <v>519</v>
      </c>
      <c r="L179" s="68"/>
    </row>
    <row r="180" spans="1:12" ht="27" customHeight="1" x14ac:dyDescent="0.35">
      <c r="A180" s="91"/>
      <c r="B180" s="116" t="s">
        <v>1047</v>
      </c>
      <c r="C180" s="71"/>
      <c r="D180" s="116" t="s">
        <v>1054</v>
      </c>
      <c r="E180" s="136"/>
      <c r="F180" s="136"/>
      <c r="G180" s="136"/>
      <c r="H180" s="136"/>
      <c r="I180" s="117"/>
      <c r="J180" s="164"/>
      <c r="K180" s="164"/>
      <c r="L180" s="73"/>
    </row>
    <row r="181" spans="1:12" s="346" customFormat="1" ht="27" customHeight="1" x14ac:dyDescent="0.35">
      <c r="A181" s="83">
        <v>27</v>
      </c>
      <c r="B181" s="77" t="s">
        <v>1069</v>
      </c>
      <c r="C181" s="63" t="s">
        <v>497</v>
      </c>
      <c r="D181" s="77" t="s">
        <v>41</v>
      </c>
      <c r="E181" s="84"/>
      <c r="F181" s="84"/>
      <c r="G181" s="84"/>
      <c r="H181" s="84">
        <v>200000</v>
      </c>
      <c r="I181" s="79"/>
      <c r="J181" s="149" t="s">
        <v>502</v>
      </c>
      <c r="K181" s="149" t="s">
        <v>505</v>
      </c>
      <c r="L181" s="66" t="s">
        <v>11</v>
      </c>
    </row>
    <row r="182" spans="1:12" ht="27" customHeight="1" x14ac:dyDescent="0.35">
      <c r="A182" s="83"/>
      <c r="B182" s="77" t="s">
        <v>1070</v>
      </c>
      <c r="C182" s="89" t="s">
        <v>498</v>
      </c>
      <c r="D182" s="77"/>
      <c r="E182" s="84"/>
      <c r="F182" s="84"/>
      <c r="G182" s="84"/>
      <c r="H182" s="341" t="s">
        <v>1040</v>
      </c>
      <c r="I182" s="79"/>
      <c r="J182" s="160" t="s">
        <v>503</v>
      </c>
      <c r="K182" s="161" t="s">
        <v>506</v>
      </c>
      <c r="L182" s="68"/>
    </row>
    <row r="183" spans="1:12" ht="27" customHeight="1" x14ac:dyDescent="0.35">
      <c r="A183" s="83"/>
      <c r="B183" s="77" t="s">
        <v>1698</v>
      </c>
      <c r="C183" s="89" t="s">
        <v>499</v>
      </c>
      <c r="D183" s="77"/>
      <c r="E183" s="84"/>
      <c r="F183" s="84"/>
      <c r="G183" s="84"/>
      <c r="H183" s="84"/>
      <c r="I183" s="79"/>
      <c r="J183" s="160" t="s">
        <v>877</v>
      </c>
      <c r="K183" s="161" t="s">
        <v>507</v>
      </c>
      <c r="L183" s="68"/>
    </row>
    <row r="184" spans="1:12" ht="27" customHeight="1" x14ac:dyDescent="0.35">
      <c r="A184" s="90">
        <v>28</v>
      </c>
      <c r="B184" s="74" t="s">
        <v>99</v>
      </c>
      <c r="C184" s="63" t="s">
        <v>1610</v>
      </c>
      <c r="D184" s="74" t="s">
        <v>1611</v>
      </c>
      <c r="E184" s="127" t="s">
        <v>824</v>
      </c>
      <c r="F184" s="127" t="s">
        <v>824</v>
      </c>
      <c r="G184" s="127" t="s">
        <v>824</v>
      </c>
      <c r="H184" s="127" t="s">
        <v>824</v>
      </c>
      <c r="I184" s="123">
        <v>100000</v>
      </c>
      <c r="J184" s="149" t="s">
        <v>1612</v>
      </c>
      <c r="K184" s="149" t="s">
        <v>1615</v>
      </c>
      <c r="L184" s="66" t="s">
        <v>11</v>
      </c>
    </row>
    <row r="185" spans="1:12" ht="27" customHeight="1" x14ac:dyDescent="0.35">
      <c r="A185" s="83"/>
      <c r="B185" s="77" t="s">
        <v>1645</v>
      </c>
      <c r="C185" s="89" t="s">
        <v>47</v>
      </c>
      <c r="D185" s="78"/>
      <c r="E185" s="79"/>
      <c r="F185" s="79"/>
      <c r="G185" s="84"/>
      <c r="H185" s="341"/>
      <c r="I185" s="79"/>
      <c r="J185" s="160" t="s">
        <v>1613</v>
      </c>
      <c r="K185" s="161" t="s">
        <v>1691</v>
      </c>
      <c r="L185" s="68"/>
    </row>
    <row r="186" spans="1:12" ht="27" customHeight="1" x14ac:dyDescent="0.35">
      <c r="A186" s="83"/>
      <c r="B186" s="77" t="s">
        <v>89</v>
      </c>
      <c r="C186" s="89"/>
      <c r="D186" s="78"/>
      <c r="E186" s="79"/>
      <c r="F186" s="78"/>
      <c r="G186" s="78"/>
      <c r="H186" s="78"/>
      <c r="I186" s="78"/>
      <c r="J186" s="160" t="s">
        <v>1614</v>
      </c>
      <c r="K186" s="161"/>
      <c r="L186" s="68"/>
    </row>
    <row r="187" spans="1:12" ht="27" customHeight="1" x14ac:dyDescent="0.35">
      <c r="A187" s="83"/>
      <c r="B187" s="116"/>
      <c r="C187" s="89"/>
      <c r="D187" s="78"/>
      <c r="E187" s="79"/>
      <c r="F187" s="79"/>
      <c r="G187" s="79"/>
      <c r="H187" s="79"/>
      <c r="I187" s="85"/>
      <c r="J187" s="172"/>
      <c r="K187" s="209"/>
      <c r="L187" s="119"/>
    </row>
    <row r="188" spans="1:12" ht="27" customHeight="1" x14ac:dyDescent="0.35">
      <c r="A188" s="90">
        <v>29</v>
      </c>
      <c r="B188" s="74" t="s">
        <v>107</v>
      </c>
      <c r="C188" s="63" t="s">
        <v>524</v>
      </c>
      <c r="D188" s="74" t="s">
        <v>525</v>
      </c>
      <c r="E188" s="127" t="s">
        <v>824</v>
      </c>
      <c r="F188" s="127" t="s">
        <v>824</v>
      </c>
      <c r="G188" s="127" t="s">
        <v>824</v>
      </c>
      <c r="H188" s="75" t="s">
        <v>824</v>
      </c>
      <c r="I188" s="75">
        <v>540000</v>
      </c>
      <c r="J188" s="149" t="s">
        <v>526</v>
      </c>
      <c r="K188" s="174" t="s">
        <v>529</v>
      </c>
      <c r="L188" s="66" t="s">
        <v>11</v>
      </c>
    </row>
    <row r="189" spans="1:12" ht="27" customHeight="1" x14ac:dyDescent="0.35">
      <c r="A189" s="83"/>
      <c r="B189" s="77" t="s">
        <v>108</v>
      </c>
      <c r="C189" s="89" t="s">
        <v>322</v>
      </c>
      <c r="D189" s="78"/>
      <c r="E189" s="79"/>
      <c r="F189" s="79"/>
      <c r="G189" s="79"/>
      <c r="H189" s="79"/>
      <c r="I189" s="79"/>
      <c r="J189" s="160" t="s">
        <v>548</v>
      </c>
      <c r="K189" s="209" t="s">
        <v>530</v>
      </c>
      <c r="L189" s="68"/>
    </row>
    <row r="190" spans="1:12" ht="27" customHeight="1" x14ac:dyDescent="0.35">
      <c r="A190" s="83"/>
      <c r="B190" s="77" t="s">
        <v>105</v>
      </c>
      <c r="C190" s="89"/>
      <c r="D190" s="78"/>
      <c r="E190" s="79"/>
      <c r="F190" s="78"/>
      <c r="G190" s="78"/>
      <c r="H190" s="78"/>
      <c r="I190" s="78"/>
      <c r="J190" s="160" t="s">
        <v>880</v>
      </c>
      <c r="K190" s="209"/>
      <c r="L190" s="68"/>
    </row>
    <row r="191" spans="1:12" ht="27" customHeight="1" x14ac:dyDescent="0.35">
      <c r="A191" s="91"/>
      <c r="B191" s="77"/>
      <c r="C191" s="89"/>
      <c r="D191" s="78"/>
      <c r="E191" s="79"/>
      <c r="F191" s="79"/>
      <c r="G191" s="79"/>
      <c r="H191" s="79"/>
      <c r="I191" s="85"/>
      <c r="J191" s="172"/>
      <c r="K191" s="209"/>
      <c r="L191" s="119"/>
    </row>
    <row r="192" spans="1:12" ht="27" customHeight="1" x14ac:dyDescent="0.35">
      <c r="A192" s="90">
        <v>30</v>
      </c>
      <c r="B192" s="74" t="s">
        <v>99</v>
      </c>
      <c r="C192" s="63" t="s">
        <v>1610</v>
      </c>
      <c r="D192" s="74" t="s">
        <v>1611</v>
      </c>
      <c r="E192" s="127" t="s">
        <v>824</v>
      </c>
      <c r="F192" s="127" t="s">
        <v>824</v>
      </c>
      <c r="G192" s="123">
        <v>100000</v>
      </c>
      <c r="H192" s="127" t="s">
        <v>824</v>
      </c>
      <c r="I192" s="127" t="s">
        <v>824</v>
      </c>
      <c r="J192" s="149" t="s">
        <v>1612</v>
      </c>
      <c r="K192" s="149" t="s">
        <v>1615</v>
      </c>
      <c r="L192" s="66" t="s">
        <v>11</v>
      </c>
    </row>
    <row r="193" spans="1:12" ht="27" customHeight="1" x14ac:dyDescent="0.35">
      <c r="A193" s="83"/>
      <c r="B193" s="77" t="s">
        <v>1646</v>
      </c>
      <c r="C193" s="89" t="s">
        <v>47</v>
      </c>
      <c r="D193" s="78"/>
      <c r="E193" s="79"/>
      <c r="F193" s="79"/>
      <c r="G193" s="84"/>
      <c r="H193" s="341"/>
      <c r="I193" s="79"/>
      <c r="J193" s="160" t="s">
        <v>1613</v>
      </c>
      <c r="K193" s="161" t="s">
        <v>1691</v>
      </c>
      <c r="L193" s="68"/>
    </row>
    <row r="194" spans="1:12" ht="27" customHeight="1" x14ac:dyDescent="0.35">
      <c r="A194" s="83"/>
      <c r="B194" s="77" t="s">
        <v>89</v>
      </c>
      <c r="C194" s="89"/>
      <c r="D194" s="78"/>
      <c r="E194" s="79"/>
      <c r="F194" s="78"/>
      <c r="G194" s="78"/>
      <c r="H194" s="78"/>
      <c r="I194" s="78"/>
      <c r="J194" s="160" t="s">
        <v>1614</v>
      </c>
      <c r="K194" s="161"/>
      <c r="L194" s="68"/>
    </row>
    <row r="195" spans="1:12" ht="27" customHeight="1" x14ac:dyDescent="0.35">
      <c r="A195" s="83"/>
      <c r="B195" s="77"/>
      <c r="C195" s="89"/>
      <c r="D195" s="78"/>
      <c r="E195" s="79"/>
      <c r="F195" s="79"/>
      <c r="G195" s="79"/>
      <c r="H195" s="79"/>
      <c r="I195" s="85"/>
      <c r="J195" s="172"/>
      <c r="K195" s="209"/>
      <c r="L195" s="119"/>
    </row>
    <row r="196" spans="1:12" ht="27" customHeight="1" x14ac:dyDescent="0.35">
      <c r="A196" s="83"/>
      <c r="B196" s="77"/>
      <c r="C196" s="89"/>
      <c r="D196" s="78"/>
      <c r="E196" s="79"/>
      <c r="F196" s="79"/>
      <c r="G196" s="79"/>
      <c r="H196" s="79"/>
      <c r="I196" s="85"/>
      <c r="J196" s="172"/>
      <c r="K196" s="209"/>
      <c r="L196" s="119"/>
    </row>
    <row r="197" spans="1:12" ht="27" customHeight="1" x14ac:dyDescent="0.35">
      <c r="A197" s="83"/>
      <c r="B197" s="77"/>
      <c r="C197" s="89"/>
      <c r="D197" s="78"/>
      <c r="E197" s="79"/>
      <c r="F197" s="79"/>
      <c r="G197" s="79"/>
      <c r="H197" s="79"/>
      <c r="I197" s="85"/>
      <c r="J197" s="172"/>
      <c r="K197" s="209"/>
      <c r="L197" s="119"/>
    </row>
    <row r="198" spans="1:12" ht="27" customHeight="1" x14ac:dyDescent="0.35">
      <c r="A198" s="91"/>
      <c r="B198" s="116"/>
      <c r="C198" s="71"/>
      <c r="D198" s="115"/>
      <c r="E198" s="117"/>
      <c r="F198" s="117"/>
      <c r="G198" s="117"/>
      <c r="H198" s="117"/>
      <c r="I198" s="128"/>
      <c r="J198" s="175"/>
      <c r="K198" s="196"/>
      <c r="L198" s="120"/>
    </row>
    <row r="199" spans="1:12" ht="27" customHeight="1" x14ac:dyDescent="0.35">
      <c r="A199" s="314"/>
      <c r="B199" s="314"/>
      <c r="C199" s="314"/>
      <c r="D199" s="314"/>
      <c r="E199" s="314">
        <v>72</v>
      </c>
      <c r="F199" s="314"/>
      <c r="G199" s="314"/>
      <c r="H199" s="314"/>
      <c r="I199" s="314"/>
      <c r="J199" s="314"/>
      <c r="K199" s="314"/>
      <c r="L199" s="105" t="s">
        <v>79</v>
      </c>
    </row>
    <row r="200" spans="1:12" ht="27" customHeight="1" x14ac:dyDescent="0.4">
      <c r="A200" s="445" t="s">
        <v>4</v>
      </c>
      <c r="B200" s="445"/>
      <c r="C200" s="445"/>
      <c r="D200" s="445"/>
      <c r="E200" s="445"/>
      <c r="F200" s="445"/>
      <c r="G200" s="445"/>
      <c r="H200" s="445"/>
      <c r="I200" s="445"/>
      <c r="J200" s="445"/>
      <c r="K200" s="445"/>
      <c r="L200" s="445"/>
    </row>
    <row r="201" spans="1:12" ht="27" customHeight="1" x14ac:dyDescent="0.4">
      <c r="A201" s="445" t="s">
        <v>895</v>
      </c>
      <c r="B201" s="445"/>
      <c r="C201" s="445"/>
      <c r="D201" s="445"/>
      <c r="E201" s="445"/>
      <c r="F201" s="445"/>
      <c r="G201" s="445"/>
      <c r="H201" s="445"/>
      <c r="I201" s="445"/>
      <c r="J201" s="445"/>
      <c r="K201" s="445"/>
      <c r="L201" s="445"/>
    </row>
    <row r="202" spans="1:12" ht="27" customHeight="1" x14ac:dyDescent="0.4">
      <c r="A202" s="445" t="s">
        <v>911</v>
      </c>
      <c r="B202" s="445"/>
      <c r="C202" s="445"/>
      <c r="D202" s="445"/>
      <c r="E202" s="445"/>
      <c r="F202" s="445"/>
      <c r="G202" s="445"/>
      <c r="H202" s="445"/>
      <c r="I202" s="445"/>
      <c r="J202" s="445"/>
      <c r="K202" s="445"/>
      <c r="L202" s="445"/>
    </row>
    <row r="203" spans="1:12" ht="27" customHeight="1" x14ac:dyDescent="0.4">
      <c r="A203" s="96" t="s">
        <v>851</v>
      </c>
      <c r="B203" s="96"/>
      <c r="C203" s="96"/>
      <c r="D203" s="96"/>
      <c r="E203" s="312"/>
      <c r="F203" s="312"/>
      <c r="G203" s="312"/>
      <c r="H203" s="312"/>
      <c r="I203" s="312"/>
      <c r="J203" s="312"/>
      <c r="K203" s="312"/>
      <c r="L203" s="98"/>
    </row>
    <row r="204" spans="1:12" ht="27" customHeight="1" x14ac:dyDescent="0.4">
      <c r="A204" s="96" t="s">
        <v>852</v>
      </c>
      <c r="B204" s="96"/>
      <c r="C204" s="312"/>
      <c r="D204" s="312"/>
      <c r="E204" s="312"/>
      <c r="F204" s="312"/>
      <c r="G204" s="312"/>
      <c r="H204" s="312"/>
      <c r="I204" s="312"/>
      <c r="J204" s="312"/>
      <c r="K204" s="312"/>
      <c r="L204" s="98"/>
    </row>
    <row r="205" spans="1:12" ht="27" customHeight="1" x14ac:dyDescent="0.4">
      <c r="A205" s="313"/>
      <c r="B205" s="437" t="s">
        <v>73</v>
      </c>
      <c r="C205" s="437"/>
      <c r="D205" s="437"/>
      <c r="E205" s="437"/>
      <c r="F205" s="437"/>
      <c r="G205" s="437"/>
      <c r="H205" s="437"/>
      <c r="I205" s="437"/>
      <c r="J205" s="437"/>
      <c r="K205" s="437"/>
      <c r="L205" s="437"/>
    </row>
    <row r="206" spans="1:12" ht="27" customHeight="1" x14ac:dyDescent="0.4">
      <c r="A206" s="438" t="s">
        <v>790</v>
      </c>
      <c r="B206" s="438"/>
      <c r="C206" s="438"/>
      <c r="D206" s="438"/>
      <c r="E206" s="438"/>
      <c r="F206" s="438"/>
      <c r="G206" s="438"/>
      <c r="H206" s="438"/>
      <c r="I206" s="438"/>
      <c r="J206" s="438"/>
      <c r="K206" s="438"/>
      <c r="L206" s="438"/>
    </row>
    <row r="207" spans="1:12" ht="27" customHeight="1" x14ac:dyDescent="0.35">
      <c r="A207" s="310"/>
      <c r="B207" s="63"/>
      <c r="C207" s="64"/>
      <c r="D207" s="68" t="s">
        <v>7</v>
      </c>
      <c r="E207" s="442" t="s">
        <v>15</v>
      </c>
      <c r="F207" s="443"/>
      <c r="G207" s="443"/>
      <c r="H207" s="443"/>
      <c r="I207" s="444"/>
      <c r="J207" s="311" t="s">
        <v>42</v>
      </c>
      <c r="K207" s="66"/>
      <c r="L207" s="90" t="s">
        <v>34</v>
      </c>
    </row>
    <row r="208" spans="1:12" ht="27" customHeight="1" x14ac:dyDescent="0.35">
      <c r="A208" s="67" t="s">
        <v>5</v>
      </c>
      <c r="B208" s="68" t="s">
        <v>3</v>
      </c>
      <c r="C208" s="67" t="s">
        <v>6</v>
      </c>
      <c r="D208" s="68" t="s">
        <v>8</v>
      </c>
      <c r="E208" s="310">
        <v>2561</v>
      </c>
      <c r="F208" s="66">
        <v>2562</v>
      </c>
      <c r="G208" s="66">
        <v>2563</v>
      </c>
      <c r="H208" s="66">
        <v>2564</v>
      </c>
      <c r="I208" s="66">
        <v>2565</v>
      </c>
      <c r="J208" s="68" t="s">
        <v>43</v>
      </c>
      <c r="K208" s="68" t="s">
        <v>45</v>
      </c>
      <c r="L208" s="83" t="s">
        <v>72</v>
      </c>
    </row>
    <row r="209" spans="1:12" ht="27" customHeight="1" x14ac:dyDescent="0.35">
      <c r="A209" s="70"/>
      <c r="B209" s="71"/>
      <c r="C209" s="72"/>
      <c r="D209" s="73"/>
      <c r="E209" s="70" t="s">
        <v>2</v>
      </c>
      <c r="F209" s="73" t="s">
        <v>2</v>
      </c>
      <c r="G209" s="73" t="s">
        <v>2</v>
      </c>
      <c r="H209" s="73" t="s">
        <v>2</v>
      </c>
      <c r="I209" s="73" t="s">
        <v>2</v>
      </c>
      <c r="J209" s="73"/>
      <c r="K209" s="73"/>
      <c r="L209" s="91" t="s">
        <v>71</v>
      </c>
    </row>
    <row r="210" spans="1:12" ht="27" customHeight="1" x14ac:dyDescent="0.35">
      <c r="A210" s="90">
        <v>31</v>
      </c>
      <c r="B210" s="74" t="s">
        <v>90</v>
      </c>
      <c r="C210" s="63" t="s">
        <v>497</v>
      </c>
      <c r="D210" s="74" t="s">
        <v>539</v>
      </c>
      <c r="E210" s="127" t="s">
        <v>824</v>
      </c>
      <c r="F210" s="127" t="s">
        <v>824</v>
      </c>
      <c r="G210" s="127" t="s">
        <v>824</v>
      </c>
      <c r="H210" s="123">
        <v>162000</v>
      </c>
      <c r="I210" s="123"/>
      <c r="J210" s="149" t="s">
        <v>502</v>
      </c>
      <c r="K210" s="149" t="s">
        <v>505</v>
      </c>
      <c r="L210" s="66" t="s">
        <v>11</v>
      </c>
    </row>
    <row r="211" spans="1:12" ht="27" customHeight="1" x14ac:dyDescent="0.35">
      <c r="A211" s="83"/>
      <c r="B211" s="77" t="s">
        <v>109</v>
      </c>
      <c r="C211" s="89" t="s">
        <v>498</v>
      </c>
      <c r="D211" s="78" t="s">
        <v>501</v>
      </c>
      <c r="E211" s="79"/>
      <c r="F211" s="79"/>
      <c r="G211" s="79"/>
      <c r="H211" s="79"/>
      <c r="I211" s="79"/>
      <c r="J211" s="160" t="s">
        <v>503</v>
      </c>
      <c r="K211" s="161" t="s">
        <v>506</v>
      </c>
      <c r="L211" s="68"/>
    </row>
    <row r="212" spans="1:12" ht="27" customHeight="1" x14ac:dyDescent="0.35">
      <c r="A212" s="83"/>
      <c r="B212" s="77" t="s">
        <v>110</v>
      </c>
      <c r="C212" s="89" t="s">
        <v>499</v>
      </c>
      <c r="D212" s="78"/>
      <c r="E212" s="79"/>
      <c r="F212" s="78"/>
      <c r="G212" s="78"/>
      <c r="H212" s="78"/>
      <c r="I212" s="78"/>
      <c r="J212" s="160" t="s">
        <v>877</v>
      </c>
      <c r="K212" s="161" t="s">
        <v>507</v>
      </c>
      <c r="L212" s="68"/>
    </row>
    <row r="213" spans="1:12" ht="27" customHeight="1" x14ac:dyDescent="0.35">
      <c r="A213" s="91"/>
      <c r="B213" s="116" t="s">
        <v>111</v>
      </c>
      <c r="C213" s="114"/>
      <c r="D213" s="115"/>
      <c r="E213" s="128"/>
      <c r="F213" s="128"/>
      <c r="G213" s="128"/>
      <c r="H213" s="128"/>
      <c r="I213" s="128"/>
      <c r="J213" s="73"/>
      <c r="K213" s="126"/>
      <c r="L213" s="73"/>
    </row>
    <row r="214" spans="1:12" ht="27" customHeight="1" x14ac:dyDescent="0.35">
      <c r="A214" s="83">
        <v>32</v>
      </c>
      <c r="B214" s="74" t="s">
        <v>112</v>
      </c>
      <c r="C214" s="63" t="s">
        <v>497</v>
      </c>
      <c r="D214" s="74" t="s">
        <v>520</v>
      </c>
      <c r="E214" s="127" t="s">
        <v>824</v>
      </c>
      <c r="F214" s="123">
        <v>304000</v>
      </c>
      <c r="G214" s="127" t="s">
        <v>824</v>
      </c>
      <c r="H214" s="127" t="s">
        <v>824</v>
      </c>
      <c r="I214" s="127"/>
      <c r="J214" s="149" t="s">
        <v>502</v>
      </c>
      <c r="K214" s="149" t="s">
        <v>505</v>
      </c>
      <c r="L214" s="66" t="s">
        <v>11</v>
      </c>
    </row>
    <row r="215" spans="1:12" ht="27" customHeight="1" x14ac:dyDescent="0.35">
      <c r="A215" s="83"/>
      <c r="B215" s="77" t="s">
        <v>1699</v>
      </c>
      <c r="C215" s="89" t="s">
        <v>498</v>
      </c>
      <c r="D215" s="78" t="s">
        <v>540</v>
      </c>
      <c r="E215" s="79"/>
      <c r="F215" s="79"/>
      <c r="G215" s="79"/>
      <c r="H215" s="79"/>
      <c r="I215" s="79"/>
      <c r="J215" s="160" t="s">
        <v>503</v>
      </c>
      <c r="K215" s="161" t="s">
        <v>506</v>
      </c>
      <c r="L215" s="68"/>
    </row>
    <row r="216" spans="1:12" ht="27" customHeight="1" x14ac:dyDescent="0.35">
      <c r="A216" s="83"/>
      <c r="B216" s="77" t="s">
        <v>111</v>
      </c>
      <c r="C216" s="89" t="s">
        <v>499</v>
      </c>
      <c r="D216" s="78"/>
      <c r="E216" s="79"/>
      <c r="F216" s="78"/>
      <c r="G216" s="78"/>
      <c r="H216" s="78"/>
      <c r="I216" s="78"/>
      <c r="J216" s="160" t="s">
        <v>877</v>
      </c>
      <c r="K216" s="161" t="s">
        <v>507</v>
      </c>
      <c r="L216" s="68"/>
    </row>
    <row r="217" spans="1:12" ht="27" customHeight="1" x14ac:dyDescent="0.35">
      <c r="A217" s="90">
        <v>33</v>
      </c>
      <c r="B217" s="74" t="s">
        <v>112</v>
      </c>
      <c r="C217" s="63" t="s">
        <v>497</v>
      </c>
      <c r="D217" s="74" t="s">
        <v>589</v>
      </c>
      <c r="E217" s="127" t="s">
        <v>824</v>
      </c>
      <c r="F217" s="127" t="s">
        <v>824</v>
      </c>
      <c r="G217" s="127" t="s">
        <v>824</v>
      </c>
      <c r="H217" s="127" t="s">
        <v>824</v>
      </c>
      <c r="I217" s="127">
        <v>140000</v>
      </c>
      <c r="J217" s="149" t="s">
        <v>502</v>
      </c>
      <c r="K217" s="149" t="s">
        <v>505</v>
      </c>
      <c r="L217" s="66" t="s">
        <v>11</v>
      </c>
    </row>
    <row r="218" spans="1:12" ht="27" customHeight="1" x14ac:dyDescent="0.35">
      <c r="A218" s="83"/>
      <c r="B218" s="77" t="s">
        <v>1700</v>
      </c>
      <c r="C218" s="89" t="s">
        <v>498</v>
      </c>
      <c r="D218" s="78" t="s">
        <v>501</v>
      </c>
      <c r="E218" s="79"/>
      <c r="F218" s="79"/>
      <c r="G218" s="79"/>
      <c r="H218" s="79"/>
      <c r="I218" s="341" t="s">
        <v>1077</v>
      </c>
      <c r="J218" s="160" t="s">
        <v>503</v>
      </c>
      <c r="K218" s="161" t="s">
        <v>506</v>
      </c>
      <c r="L218" s="68"/>
    </row>
    <row r="219" spans="1:12" ht="27" customHeight="1" x14ac:dyDescent="0.35">
      <c r="A219" s="91"/>
      <c r="B219" s="116" t="s">
        <v>111</v>
      </c>
      <c r="C219" s="89" t="s">
        <v>499</v>
      </c>
      <c r="D219" s="78"/>
      <c r="E219" s="79"/>
      <c r="F219" s="78"/>
      <c r="G219" s="78"/>
      <c r="H219" s="78"/>
      <c r="I219" s="78"/>
      <c r="J219" s="160" t="s">
        <v>877</v>
      </c>
      <c r="K219" s="161" t="s">
        <v>507</v>
      </c>
      <c r="L219" s="68"/>
    </row>
    <row r="220" spans="1:12" ht="27" customHeight="1" x14ac:dyDescent="0.35">
      <c r="A220" s="83">
        <v>34</v>
      </c>
      <c r="B220" s="74" t="s">
        <v>112</v>
      </c>
      <c r="C220" s="63" t="s">
        <v>497</v>
      </c>
      <c r="D220" s="74" t="s">
        <v>1075</v>
      </c>
      <c r="E220" s="127" t="s">
        <v>824</v>
      </c>
      <c r="F220" s="123">
        <v>269000</v>
      </c>
      <c r="G220" s="127" t="s">
        <v>824</v>
      </c>
      <c r="H220" s="127" t="s">
        <v>824</v>
      </c>
      <c r="I220" s="127"/>
      <c r="J220" s="149" t="s">
        <v>502</v>
      </c>
      <c r="K220" s="149" t="s">
        <v>505</v>
      </c>
      <c r="L220" s="66" t="s">
        <v>11</v>
      </c>
    </row>
    <row r="221" spans="1:12" ht="27" customHeight="1" x14ac:dyDescent="0.35">
      <c r="A221" s="83"/>
      <c r="B221" s="77" t="s">
        <v>1701</v>
      </c>
      <c r="C221" s="89" t="s">
        <v>498</v>
      </c>
      <c r="D221" s="78" t="s">
        <v>540</v>
      </c>
      <c r="E221" s="79"/>
      <c r="F221" s="79"/>
      <c r="G221" s="79"/>
      <c r="H221" s="79"/>
      <c r="I221" s="79"/>
      <c r="J221" s="160" t="s">
        <v>503</v>
      </c>
      <c r="K221" s="161" t="s">
        <v>506</v>
      </c>
      <c r="L221" s="68"/>
    </row>
    <row r="222" spans="1:12" ht="27" customHeight="1" x14ac:dyDescent="0.35">
      <c r="A222" s="83"/>
      <c r="B222" s="77" t="s">
        <v>1074</v>
      </c>
      <c r="C222" s="89" t="s">
        <v>499</v>
      </c>
      <c r="D222" s="78"/>
      <c r="E222" s="79"/>
      <c r="F222" s="78"/>
      <c r="G222" s="78"/>
      <c r="H222" s="78"/>
      <c r="I222" s="78"/>
      <c r="J222" s="160" t="s">
        <v>877</v>
      </c>
      <c r="K222" s="161" t="s">
        <v>507</v>
      </c>
      <c r="L222" s="68"/>
    </row>
    <row r="223" spans="1:12" ht="27" customHeight="1" x14ac:dyDescent="0.35">
      <c r="A223" s="83"/>
      <c r="B223" s="77" t="s">
        <v>111</v>
      </c>
      <c r="C223" s="89"/>
      <c r="D223" s="78"/>
      <c r="E223" s="79"/>
      <c r="F223" s="78"/>
      <c r="G223" s="78"/>
      <c r="H223" s="78"/>
      <c r="I223" s="78"/>
      <c r="J223" s="160"/>
      <c r="K223" s="161"/>
      <c r="L223" s="68"/>
    </row>
    <row r="224" spans="1:12" ht="27" customHeight="1" x14ac:dyDescent="0.35">
      <c r="A224" s="90">
        <v>35</v>
      </c>
      <c r="B224" s="74" t="s">
        <v>112</v>
      </c>
      <c r="C224" s="63" t="s">
        <v>497</v>
      </c>
      <c r="D224" s="74" t="s">
        <v>1076</v>
      </c>
      <c r="E224" s="127" t="s">
        <v>824</v>
      </c>
      <c r="F224" s="123"/>
      <c r="G224" s="123"/>
      <c r="H224" s="123">
        <v>299000</v>
      </c>
      <c r="I224" s="127"/>
      <c r="J224" s="149" t="s">
        <v>502</v>
      </c>
      <c r="K224" s="149" t="s">
        <v>505</v>
      </c>
      <c r="L224" s="66" t="s">
        <v>11</v>
      </c>
    </row>
    <row r="225" spans="1:12" ht="27" customHeight="1" x14ac:dyDescent="0.35">
      <c r="A225" s="83"/>
      <c r="B225" s="77" t="s">
        <v>1702</v>
      </c>
      <c r="C225" s="89" t="s">
        <v>498</v>
      </c>
      <c r="D225" s="78" t="s">
        <v>540</v>
      </c>
      <c r="E225" s="79"/>
      <c r="F225" s="79"/>
      <c r="G225" s="341"/>
      <c r="H225" s="341" t="s">
        <v>1040</v>
      </c>
      <c r="I225" s="79"/>
      <c r="J225" s="160" t="s">
        <v>503</v>
      </c>
      <c r="K225" s="161" t="s">
        <v>506</v>
      </c>
      <c r="L225" s="68"/>
    </row>
    <row r="226" spans="1:12" ht="27" customHeight="1" x14ac:dyDescent="0.35">
      <c r="A226" s="83"/>
      <c r="B226" s="77" t="s">
        <v>1078</v>
      </c>
      <c r="C226" s="89" t="s">
        <v>499</v>
      </c>
      <c r="D226" s="78"/>
      <c r="E226" s="79"/>
      <c r="F226" s="78"/>
      <c r="G226" s="78"/>
      <c r="H226" s="78"/>
      <c r="I226" s="78"/>
      <c r="J226" s="160" t="s">
        <v>877</v>
      </c>
      <c r="K226" s="161" t="s">
        <v>507</v>
      </c>
      <c r="L226" s="68"/>
    </row>
    <row r="227" spans="1:12" ht="27" customHeight="1" x14ac:dyDescent="0.35">
      <c r="A227" s="83"/>
      <c r="B227" s="77" t="s">
        <v>1047</v>
      </c>
      <c r="C227" s="89"/>
      <c r="D227" s="78"/>
      <c r="E227" s="79"/>
      <c r="F227" s="78"/>
      <c r="G227" s="78"/>
      <c r="H227" s="78"/>
      <c r="I227" s="78"/>
      <c r="J227" s="160"/>
      <c r="K227" s="161"/>
      <c r="L227" s="68"/>
    </row>
    <row r="228" spans="1:12" ht="27" customHeight="1" x14ac:dyDescent="0.35">
      <c r="A228" s="83"/>
      <c r="B228" s="77"/>
      <c r="C228" s="89"/>
      <c r="D228" s="78"/>
      <c r="E228" s="79"/>
      <c r="F228" s="78"/>
      <c r="G228" s="78"/>
      <c r="H228" s="78"/>
      <c r="I228" s="78"/>
      <c r="J228" s="160"/>
      <c r="K228" s="161"/>
      <c r="L228" s="68"/>
    </row>
    <row r="229" spans="1:12" ht="27" customHeight="1" x14ac:dyDescent="0.35">
      <c r="A229" s="83"/>
      <c r="B229" s="77"/>
      <c r="C229" s="89"/>
      <c r="D229" s="78"/>
      <c r="E229" s="79"/>
      <c r="F229" s="78"/>
      <c r="G229" s="78"/>
      <c r="H229" s="78"/>
      <c r="I229" s="78"/>
      <c r="J229" s="160"/>
      <c r="K229" s="161"/>
      <c r="L229" s="68"/>
    </row>
    <row r="230" spans="1:12" ht="27" customHeight="1" x14ac:dyDescent="0.35">
      <c r="A230" s="83"/>
      <c r="B230" s="77"/>
      <c r="C230" s="89"/>
      <c r="D230" s="78"/>
      <c r="E230" s="79"/>
      <c r="F230" s="78"/>
      <c r="G230" s="78"/>
      <c r="H230" s="78"/>
      <c r="I230" s="78"/>
      <c r="J230" s="160"/>
      <c r="K230" s="161"/>
      <c r="L230" s="68"/>
    </row>
    <row r="231" spans="1:12" ht="27" customHeight="1" x14ac:dyDescent="0.35">
      <c r="A231" s="91"/>
      <c r="B231" s="116"/>
      <c r="C231" s="71"/>
      <c r="D231" s="115"/>
      <c r="E231" s="117"/>
      <c r="F231" s="115"/>
      <c r="G231" s="115"/>
      <c r="H231" s="115"/>
      <c r="I231" s="115"/>
      <c r="J231" s="168"/>
      <c r="K231" s="164"/>
      <c r="L231" s="73"/>
    </row>
    <row r="232" spans="1:12" ht="27" customHeight="1" x14ac:dyDescent="0.35">
      <c r="A232" s="314"/>
      <c r="B232" s="314"/>
      <c r="C232" s="314"/>
      <c r="D232" s="314"/>
      <c r="E232" s="314">
        <v>73</v>
      </c>
      <c r="F232" s="314"/>
      <c r="G232" s="314"/>
      <c r="H232" s="314"/>
      <c r="I232" s="314"/>
      <c r="J232" s="314"/>
      <c r="K232" s="314"/>
      <c r="L232" s="105" t="s">
        <v>79</v>
      </c>
    </row>
    <row r="233" spans="1:12" ht="27" customHeight="1" x14ac:dyDescent="0.4">
      <c r="A233" s="445" t="s">
        <v>4</v>
      </c>
      <c r="B233" s="445"/>
      <c r="C233" s="445"/>
      <c r="D233" s="445"/>
      <c r="E233" s="445"/>
      <c r="F233" s="445"/>
      <c r="G233" s="445"/>
      <c r="H233" s="445"/>
      <c r="I233" s="445"/>
      <c r="J233" s="445"/>
      <c r="K233" s="445"/>
      <c r="L233" s="445"/>
    </row>
    <row r="234" spans="1:12" ht="27" customHeight="1" x14ac:dyDescent="0.4">
      <c r="A234" s="445" t="s">
        <v>895</v>
      </c>
      <c r="B234" s="445"/>
      <c r="C234" s="445"/>
      <c r="D234" s="445"/>
      <c r="E234" s="445"/>
      <c r="F234" s="445"/>
      <c r="G234" s="445"/>
      <c r="H234" s="445"/>
      <c r="I234" s="445"/>
      <c r="J234" s="445"/>
      <c r="K234" s="445"/>
      <c r="L234" s="445"/>
    </row>
    <row r="235" spans="1:12" ht="27" customHeight="1" x14ac:dyDescent="0.4">
      <c r="A235" s="445" t="s">
        <v>911</v>
      </c>
      <c r="B235" s="445"/>
      <c r="C235" s="445"/>
      <c r="D235" s="445"/>
      <c r="E235" s="445"/>
      <c r="F235" s="445"/>
      <c r="G235" s="445"/>
      <c r="H235" s="445"/>
      <c r="I235" s="445"/>
      <c r="J235" s="445"/>
      <c r="K235" s="445"/>
      <c r="L235" s="445"/>
    </row>
    <row r="236" spans="1:12" ht="27" customHeight="1" x14ac:dyDescent="0.4">
      <c r="A236" s="96" t="s">
        <v>851</v>
      </c>
      <c r="B236" s="96"/>
      <c r="C236" s="96"/>
      <c r="D236" s="96"/>
      <c r="E236" s="312"/>
      <c r="F236" s="312"/>
      <c r="G236" s="312"/>
      <c r="H236" s="312"/>
      <c r="I236" s="312"/>
      <c r="J236" s="312"/>
      <c r="K236" s="312"/>
      <c r="L236" s="98"/>
    </row>
    <row r="237" spans="1:12" ht="27" customHeight="1" x14ac:dyDescent="0.4">
      <c r="A237" s="96" t="s">
        <v>852</v>
      </c>
      <c r="B237" s="96"/>
      <c r="C237" s="312"/>
      <c r="D237" s="312"/>
      <c r="E237" s="312"/>
      <c r="F237" s="312"/>
      <c r="G237" s="312"/>
      <c r="H237" s="312"/>
      <c r="I237" s="312"/>
      <c r="J237" s="312"/>
      <c r="K237" s="312"/>
      <c r="L237" s="98"/>
    </row>
    <row r="238" spans="1:12" ht="27" customHeight="1" x14ac:dyDescent="0.4">
      <c r="A238" s="313"/>
      <c r="B238" s="437" t="s">
        <v>73</v>
      </c>
      <c r="C238" s="437"/>
      <c r="D238" s="437"/>
      <c r="E238" s="437"/>
      <c r="F238" s="437"/>
      <c r="G238" s="437"/>
      <c r="H238" s="437"/>
      <c r="I238" s="437"/>
      <c r="J238" s="437"/>
      <c r="K238" s="437"/>
      <c r="L238" s="437"/>
    </row>
    <row r="239" spans="1:12" ht="27" customHeight="1" x14ac:dyDescent="0.4">
      <c r="A239" s="438" t="s">
        <v>790</v>
      </c>
      <c r="B239" s="438"/>
      <c r="C239" s="438"/>
      <c r="D239" s="438"/>
      <c r="E239" s="438"/>
      <c r="F239" s="438"/>
      <c r="G239" s="438"/>
      <c r="H239" s="438"/>
      <c r="I239" s="438"/>
      <c r="J239" s="438"/>
      <c r="K239" s="438"/>
      <c r="L239" s="438"/>
    </row>
    <row r="240" spans="1:12" ht="27" customHeight="1" x14ac:dyDescent="0.35">
      <c r="A240" s="310"/>
      <c r="B240" s="63"/>
      <c r="C240" s="64"/>
      <c r="D240" s="68" t="s">
        <v>7</v>
      </c>
      <c r="E240" s="442" t="s">
        <v>15</v>
      </c>
      <c r="F240" s="443"/>
      <c r="G240" s="443"/>
      <c r="H240" s="443"/>
      <c r="I240" s="444"/>
      <c r="J240" s="311" t="s">
        <v>42</v>
      </c>
      <c r="K240" s="66"/>
      <c r="L240" s="90" t="s">
        <v>34</v>
      </c>
    </row>
    <row r="241" spans="1:12" ht="27" customHeight="1" x14ac:dyDescent="0.35">
      <c r="A241" s="67" t="s">
        <v>5</v>
      </c>
      <c r="B241" s="68" t="s">
        <v>3</v>
      </c>
      <c r="C241" s="67" t="s">
        <v>6</v>
      </c>
      <c r="D241" s="68" t="s">
        <v>8</v>
      </c>
      <c r="E241" s="310">
        <v>2561</v>
      </c>
      <c r="F241" s="66">
        <v>2562</v>
      </c>
      <c r="G241" s="66">
        <v>2563</v>
      </c>
      <c r="H241" s="66">
        <v>2564</v>
      </c>
      <c r="I241" s="66">
        <v>2565</v>
      </c>
      <c r="J241" s="68" t="s">
        <v>43</v>
      </c>
      <c r="K241" s="68" t="s">
        <v>45</v>
      </c>
      <c r="L241" s="83" t="s">
        <v>72</v>
      </c>
    </row>
    <row r="242" spans="1:12" ht="27" customHeight="1" x14ac:dyDescent="0.35">
      <c r="A242" s="70"/>
      <c r="B242" s="71"/>
      <c r="C242" s="72"/>
      <c r="D242" s="73"/>
      <c r="E242" s="70" t="s">
        <v>2</v>
      </c>
      <c r="F242" s="73" t="s">
        <v>2</v>
      </c>
      <c r="G242" s="73" t="s">
        <v>2</v>
      </c>
      <c r="H242" s="73" t="s">
        <v>2</v>
      </c>
      <c r="I242" s="73" t="s">
        <v>2</v>
      </c>
      <c r="J242" s="73"/>
      <c r="K242" s="73"/>
      <c r="L242" s="91" t="s">
        <v>71</v>
      </c>
    </row>
    <row r="243" spans="1:12" ht="27" customHeight="1" x14ac:dyDescent="0.35">
      <c r="A243" s="90">
        <v>36</v>
      </c>
      <c r="B243" s="74" t="s">
        <v>1079</v>
      </c>
      <c r="C243" s="40" t="s">
        <v>509</v>
      </c>
      <c r="D243" s="206"/>
      <c r="E243" s="127" t="s">
        <v>824</v>
      </c>
      <c r="F243" s="127" t="s">
        <v>824</v>
      </c>
      <c r="G243" s="127">
        <v>480000</v>
      </c>
      <c r="H243" s="173"/>
      <c r="I243" s="342" t="s">
        <v>824</v>
      </c>
      <c r="J243" s="149" t="s">
        <v>515</v>
      </c>
      <c r="K243" s="149" t="s">
        <v>518</v>
      </c>
      <c r="L243" s="66" t="s">
        <v>11</v>
      </c>
    </row>
    <row r="244" spans="1:12" ht="27" customHeight="1" x14ac:dyDescent="0.35">
      <c r="A244" s="83"/>
      <c r="B244" s="77" t="s">
        <v>1080</v>
      </c>
      <c r="C244" s="42" t="s">
        <v>510</v>
      </c>
      <c r="D244" s="207"/>
      <c r="E244" s="79"/>
      <c r="F244" s="79"/>
      <c r="G244" s="341" t="s">
        <v>1039</v>
      </c>
      <c r="H244" s="341"/>
      <c r="I244" s="79"/>
      <c r="J244" s="160" t="s">
        <v>879</v>
      </c>
      <c r="K244" s="161" t="s">
        <v>556</v>
      </c>
      <c r="L244" s="68"/>
    </row>
    <row r="245" spans="1:12" ht="27" customHeight="1" x14ac:dyDescent="0.35">
      <c r="A245" s="83"/>
      <c r="B245" s="77" t="s">
        <v>1</v>
      </c>
      <c r="C245" s="42" t="s">
        <v>511</v>
      </c>
      <c r="D245" s="212"/>
      <c r="E245" s="84"/>
      <c r="F245" s="83"/>
      <c r="G245" s="83"/>
      <c r="H245" s="83"/>
      <c r="I245" s="83"/>
      <c r="J245" s="160"/>
      <c r="K245" s="161" t="s">
        <v>519</v>
      </c>
      <c r="L245" s="68"/>
    </row>
    <row r="246" spans="1:12" ht="27" customHeight="1" x14ac:dyDescent="0.35">
      <c r="A246" s="91"/>
      <c r="B246" s="116" t="s">
        <v>111</v>
      </c>
      <c r="C246" s="71"/>
      <c r="D246" s="116"/>
      <c r="E246" s="136"/>
      <c r="F246" s="136"/>
      <c r="G246" s="136"/>
      <c r="H246" s="136"/>
      <c r="I246" s="117"/>
      <c r="J246" s="164"/>
      <c r="K246" s="164"/>
      <c r="L246" s="73"/>
    </row>
    <row r="247" spans="1:12" ht="27" customHeight="1" x14ac:dyDescent="0.35">
      <c r="A247" s="83">
        <v>37</v>
      </c>
      <c r="B247" s="74" t="s">
        <v>1081</v>
      </c>
      <c r="C247" s="63" t="s">
        <v>1083</v>
      </c>
      <c r="D247" s="74" t="s">
        <v>41</v>
      </c>
      <c r="E247" s="127" t="s">
        <v>824</v>
      </c>
      <c r="F247" s="123"/>
      <c r="G247" s="127" t="s">
        <v>824</v>
      </c>
      <c r="H247" s="127">
        <v>100000</v>
      </c>
      <c r="I247" s="342" t="s">
        <v>824</v>
      </c>
      <c r="J247" s="149" t="s">
        <v>1086</v>
      </c>
      <c r="K247" s="149" t="s">
        <v>505</v>
      </c>
      <c r="L247" s="66" t="s">
        <v>11</v>
      </c>
    </row>
    <row r="248" spans="1:12" ht="27" customHeight="1" x14ac:dyDescent="0.35">
      <c r="A248" s="83"/>
      <c r="B248" s="77" t="s">
        <v>1082</v>
      </c>
      <c r="C248" s="89" t="s">
        <v>1084</v>
      </c>
      <c r="D248" s="78"/>
      <c r="E248" s="79"/>
      <c r="F248" s="79"/>
      <c r="G248" s="79"/>
      <c r="H248" s="341" t="s">
        <v>1085</v>
      </c>
      <c r="I248" s="341"/>
      <c r="J248" s="160" t="s">
        <v>1087</v>
      </c>
      <c r="K248" s="161" t="s">
        <v>506</v>
      </c>
      <c r="L248" s="68"/>
    </row>
    <row r="249" spans="1:12" ht="27" customHeight="1" x14ac:dyDescent="0.35">
      <c r="A249" s="83"/>
      <c r="B249" s="77" t="s">
        <v>111</v>
      </c>
      <c r="C249" s="89"/>
      <c r="D249" s="78"/>
      <c r="E249" s="79"/>
      <c r="F249" s="78"/>
      <c r="G249" s="78"/>
      <c r="H249" s="78"/>
      <c r="I249" s="78"/>
      <c r="J249" s="160" t="s">
        <v>1088</v>
      </c>
      <c r="K249" s="161" t="s">
        <v>507</v>
      </c>
      <c r="L249" s="68"/>
    </row>
    <row r="250" spans="1:12" ht="27" customHeight="1" x14ac:dyDescent="0.35">
      <c r="A250" s="90">
        <v>38</v>
      </c>
      <c r="B250" s="74" t="s">
        <v>1703</v>
      </c>
      <c r="C250" s="63" t="s">
        <v>497</v>
      </c>
      <c r="D250" s="74" t="s">
        <v>41</v>
      </c>
      <c r="E250" s="127" t="s">
        <v>824</v>
      </c>
      <c r="F250" s="127" t="s">
        <v>824</v>
      </c>
      <c r="G250" s="127">
        <v>200000</v>
      </c>
      <c r="H250" s="127" t="s">
        <v>824</v>
      </c>
      <c r="I250" s="127" t="s">
        <v>824</v>
      </c>
      <c r="J250" s="149" t="s">
        <v>502</v>
      </c>
      <c r="K250" s="149" t="s">
        <v>505</v>
      </c>
      <c r="L250" s="66" t="s">
        <v>11</v>
      </c>
    </row>
    <row r="251" spans="1:12" ht="27" customHeight="1" x14ac:dyDescent="0.35">
      <c r="A251" s="83"/>
      <c r="B251" s="77" t="s">
        <v>1089</v>
      </c>
      <c r="C251" s="89" t="s">
        <v>498</v>
      </c>
      <c r="D251" s="78"/>
      <c r="E251" s="79"/>
      <c r="F251" s="79"/>
      <c r="G251" s="341" t="s">
        <v>1071</v>
      </c>
      <c r="H251" s="341"/>
      <c r="I251" s="341" t="s">
        <v>27</v>
      </c>
      <c r="J251" s="160" t="s">
        <v>503</v>
      </c>
      <c r="K251" s="161" t="s">
        <v>506</v>
      </c>
      <c r="L251" s="68"/>
    </row>
    <row r="252" spans="1:12" ht="27" customHeight="1" x14ac:dyDescent="0.35">
      <c r="A252" s="83"/>
      <c r="B252" s="77" t="s">
        <v>1090</v>
      </c>
      <c r="C252" s="89" t="s">
        <v>499</v>
      </c>
      <c r="D252" s="78"/>
      <c r="E252" s="79"/>
      <c r="F252" s="78"/>
      <c r="G252" s="78"/>
      <c r="H252" s="78"/>
      <c r="I252" s="78"/>
      <c r="J252" s="160" t="s">
        <v>877</v>
      </c>
      <c r="K252" s="161" t="s">
        <v>507</v>
      </c>
      <c r="L252" s="68"/>
    </row>
    <row r="253" spans="1:12" ht="27" customHeight="1" x14ac:dyDescent="0.35">
      <c r="A253" s="83"/>
      <c r="B253" s="77" t="s">
        <v>111</v>
      </c>
      <c r="C253" s="89"/>
      <c r="D253" s="77"/>
      <c r="E253" s="84"/>
      <c r="F253" s="79"/>
      <c r="G253" s="84"/>
      <c r="H253" s="84"/>
      <c r="I253" s="84"/>
      <c r="J253" s="161"/>
      <c r="K253" s="161"/>
      <c r="L253" s="68"/>
    </row>
    <row r="254" spans="1:12" ht="27" customHeight="1" x14ac:dyDescent="0.35">
      <c r="A254" s="83"/>
      <c r="B254" s="344"/>
      <c r="C254" s="89"/>
      <c r="D254" s="78"/>
      <c r="E254" s="79"/>
      <c r="F254" s="79"/>
      <c r="G254" s="79"/>
      <c r="H254" s="79"/>
      <c r="I254" s="79"/>
      <c r="J254" s="160"/>
      <c r="K254" s="161"/>
      <c r="L254" s="68"/>
    </row>
    <row r="255" spans="1:12" ht="27" customHeight="1" x14ac:dyDescent="0.35">
      <c r="A255" s="90">
        <v>39</v>
      </c>
      <c r="B255" s="74" t="s">
        <v>113</v>
      </c>
      <c r="C255" s="63" t="s">
        <v>497</v>
      </c>
      <c r="D255" s="74" t="s">
        <v>541</v>
      </c>
      <c r="E255" s="127" t="s">
        <v>824</v>
      </c>
      <c r="F255" s="127" t="s">
        <v>824</v>
      </c>
      <c r="G255" s="123">
        <v>581000</v>
      </c>
      <c r="H255" s="127" t="s">
        <v>824</v>
      </c>
      <c r="I255" s="127"/>
      <c r="J255" s="149" t="s">
        <v>502</v>
      </c>
      <c r="K255" s="149" t="s">
        <v>505</v>
      </c>
      <c r="L255" s="66" t="s">
        <v>11</v>
      </c>
    </row>
    <row r="256" spans="1:12" ht="27" customHeight="1" x14ac:dyDescent="0.35">
      <c r="A256" s="83"/>
      <c r="B256" s="77" t="s">
        <v>114</v>
      </c>
      <c r="C256" s="89" t="s">
        <v>498</v>
      </c>
      <c r="D256" s="78"/>
      <c r="E256" s="79"/>
      <c r="F256" s="79"/>
      <c r="G256" s="341" t="s">
        <v>1039</v>
      </c>
      <c r="H256" s="79"/>
      <c r="I256" s="79"/>
      <c r="J256" s="160" t="s">
        <v>503</v>
      </c>
      <c r="K256" s="161" t="s">
        <v>506</v>
      </c>
      <c r="L256" s="68"/>
    </row>
    <row r="257" spans="1:12" ht="27" customHeight="1" x14ac:dyDescent="0.35">
      <c r="A257" s="83"/>
      <c r="B257" s="77" t="s">
        <v>115</v>
      </c>
      <c r="C257" s="89" t="s">
        <v>499</v>
      </c>
      <c r="D257" s="78"/>
      <c r="E257" s="79"/>
      <c r="F257" s="78"/>
      <c r="G257" s="78"/>
      <c r="H257" s="78"/>
      <c r="I257" s="78"/>
      <c r="J257" s="160" t="s">
        <v>877</v>
      </c>
      <c r="K257" s="161" t="s">
        <v>507</v>
      </c>
      <c r="L257" s="68"/>
    </row>
    <row r="258" spans="1:12" ht="27" customHeight="1" x14ac:dyDescent="0.35">
      <c r="A258" s="83"/>
      <c r="B258" s="344"/>
      <c r="C258" s="89"/>
      <c r="D258" s="78"/>
      <c r="E258" s="79"/>
      <c r="F258" s="79"/>
      <c r="G258" s="79"/>
      <c r="H258" s="79"/>
      <c r="I258" s="79"/>
      <c r="J258" s="160"/>
      <c r="K258" s="161"/>
      <c r="L258" s="68"/>
    </row>
    <row r="259" spans="1:12" ht="27" customHeight="1" x14ac:dyDescent="0.35">
      <c r="A259" s="83"/>
      <c r="B259" s="344"/>
      <c r="C259" s="89"/>
      <c r="D259" s="78"/>
      <c r="E259" s="79"/>
      <c r="F259" s="78"/>
      <c r="G259" s="78"/>
      <c r="H259" s="78"/>
      <c r="I259" s="78"/>
      <c r="J259" s="160"/>
      <c r="K259" s="161"/>
      <c r="L259" s="68"/>
    </row>
    <row r="260" spans="1:12" ht="27" customHeight="1" x14ac:dyDescent="0.35">
      <c r="A260" s="83"/>
      <c r="B260" s="344"/>
      <c r="C260" s="89"/>
      <c r="D260" s="78"/>
      <c r="E260" s="79"/>
      <c r="F260" s="78"/>
      <c r="G260" s="78"/>
      <c r="H260" s="78"/>
      <c r="I260" s="78"/>
      <c r="J260" s="160"/>
      <c r="K260" s="161"/>
      <c r="L260" s="68"/>
    </row>
    <row r="261" spans="1:12" ht="27" customHeight="1" x14ac:dyDescent="0.35">
      <c r="A261" s="83"/>
      <c r="B261" s="77"/>
      <c r="C261" s="89"/>
      <c r="D261" s="78"/>
      <c r="E261" s="79"/>
      <c r="F261" s="78"/>
      <c r="G261" s="78"/>
      <c r="H261" s="78"/>
      <c r="I261" s="78"/>
      <c r="J261" s="160"/>
      <c r="K261" s="161"/>
      <c r="L261" s="68"/>
    </row>
    <row r="262" spans="1:12" ht="27" customHeight="1" x14ac:dyDescent="0.35">
      <c r="A262" s="83"/>
      <c r="B262" s="77"/>
      <c r="C262" s="89"/>
      <c r="D262" s="78"/>
      <c r="E262" s="79"/>
      <c r="F262" s="78"/>
      <c r="G262" s="78"/>
      <c r="H262" s="78"/>
      <c r="I262" s="78"/>
      <c r="J262" s="160"/>
      <c r="K262" s="161"/>
      <c r="L262" s="68"/>
    </row>
    <row r="263" spans="1:12" ht="27" customHeight="1" x14ac:dyDescent="0.35">
      <c r="A263" s="83"/>
      <c r="B263" s="77"/>
      <c r="C263" s="89"/>
      <c r="D263" s="78"/>
      <c r="E263" s="79"/>
      <c r="F263" s="78"/>
      <c r="G263" s="78"/>
      <c r="H263" s="78"/>
      <c r="I263" s="78"/>
      <c r="J263" s="160"/>
      <c r="K263" s="161"/>
      <c r="L263" s="68"/>
    </row>
    <row r="264" spans="1:12" ht="27" customHeight="1" x14ac:dyDescent="0.35">
      <c r="A264" s="91"/>
      <c r="B264" s="116"/>
      <c r="C264" s="71"/>
      <c r="D264" s="115"/>
      <c r="E264" s="117"/>
      <c r="F264" s="115"/>
      <c r="G264" s="115"/>
      <c r="H264" s="115"/>
      <c r="I264" s="115"/>
      <c r="J264" s="168"/>
      <c r="K264" s="164"/>
      <c r="L264" s="73"/>
    </row>
    <row r="265" spans="1:12" ht="27" customHeight="1" x14ac:dyDescent="0.35">
      <c r="A265" s="314"/>
      <c r="B265" s="314"/>
      <c r="C265" s="314"/>
      <c r="D265" s="314"/>
      <c r="E265" s="314">
        <v>74</v>
      </c>
      <c r="F265" s="314"/>
      <c r="G265" s="314"/>
      <c r="H265" s="314"/>
      <c r="I265" s="314"/>
      <c r="J265" s="314"/>
      <c r="K265" s="314"/>
      <c r="L265" s="105" t="s">
        <v>79</v>
      </c>
    </row>
    <row r="266" spans="1:12" ht="27" customHeight="1" x14ac:dyDescent="0.4">
      <c r="A266" s="445" t="s">
        <v>4</v>
      </c>
      <c r="B266" s="445"/>
      <c r="C266" s="445"/>
      <c r="D266" s="445"/>
      <c r="E266" s="445"/>
      <c r="F266" s="445"/>
      <c r="G266" s="445"/>
      <c r="H266" s="445"/>
      <c r="I266" s="445"/>
      <c r="J266" s="445"/>
      <c r="K266" s="445"/>
      <c r="L266" s="445"/>
    </row>
    <row r="267" spans="1:12" ht="27" customHeight="1" x14ac:dyDescent="0.4">
      <c r="A267" s="445" t="s">
        <v>895</v>
      </c>
      <c r="B267" s="445"/>
      <c r="C267" s="445"/>
      <c r="D267" s="445"/>
      <c r="E267" s="445"/>
      <c r="F267" s="445"/>
      <c r="G267" s="445"/>
      <c r="H267" s="445"/>
      <c r="I267" s="445"/>
      <c r="J267" s="445"/>
      <c r="K267" s="445"/>
      <c r="L267" s="445"/>
    </row>
    <row r="268" spans="1:12" ht="27" customHeight="1" x14ac:dyDescent="0.4">
      <c r="A268" s="445" t="s">
        <v>911</v>
      </c>
      <c r="B268" s="445"/>
      <c r="C268" s="445"/>
      <c r="D268" s="445"/>
      <c r="E268" s="445"/>
      <c r="F268" s="445"/>
      <c r="G268" s="445"/>
      <c r="H268" s="445"/>
      <c r="I268" s="445"/>
      <c r="J268" s="445"/>
      <c r="K268" s="445"/>
      <c r="L268" s="445"/>
    </row>
    <row r="269" spans="1:12" ht="27" customHeight="1" x14ac:dyDescent="0.4">
      <c r="A269" s="96" t="s">
        <v>851</v>
      </c>
      <c r="B269" s="96"/>
      <c r="C269" s="96"/>
      <c r="D269" s="96"/>
      <c r="E269" s="312"/>
      <c r="F269" s="312"/>
      <c r="G269" s="312"/>
      <c r="H269" s="312"/>
      <c r="I269" s="312"/>
      <c r="J269" s="312"/>
      <c r="K269" s="312"/>
      <c r="L269" s="98"/>
    </row>
    <row r="270" spans="1:12" ht="27" customHeight="1" x14ac:dyDescent="0.4">
      <c r="A270" s="96" t="s">
        <v>852</v>
      </c>
      <c r="B270" s="96"/>
      <c r="C270" s="312"/>
      <c r="D270" s="312"/>
      <c r="E270" s="312"/>
      <c r="F270" s="312"/>
      <c r="G270" s="312"/>
      <c r="H270" s="312"/>
      <c r="I270" s="312"/>
      <c r="J270" s="312"/>
      <c r="K270" s="312"/>
      <c r="L270" s="98"/>
    </row>
    <row r="271" spans="1:12" ht="27" customHeight="1" x14ac:dyDescent="0.4">
      <c r="A271" s="313"/>
      <c r="B271" s="437" t="s">
        <v>73</v>
      </c>
      <c r="C271" s="437"/>
      <c r="D271" s="437"/>
      <c r="E271" s="437"/>
      <c r="F271" s="437"/>
      <c r="G271" s="437"/>
      <c r="H271" s="437"/>
      <c r="I271" s="437"/>
      <c r="J271" s="437"/>
      <c r="K271" s="437"/>
      <c r="L271" s="437"/>
    </row>
    <row r="272" spans="1:12" ht="27" customHeight="1" x14ac:dyDescent="0.4">
      <c r="A272" s="438" t="s">
        <v>790</v>
      </c>
      <c r="B272" s="438"/>
      <c r="C272" s="438"/>
      <c r="D272" s="438"/>
      <c r="E272" s="438"/>
      <c r="F272" s="438"/>
      <c r="G272" s="438"/>
      <c r="H272" s="438"/>
      <c r="I272" s="438"/>
      <c r="J272" s="438"/>
      <c r="K272" s="438"/>
      <c r="L272" s="438"/>
    </row>
    <row r="273" spans="1:12" ht="27" customHeight="1" x14ac:dyDescent="0.35">
      <c r="A273" s="310"/>
      <c r="B273" s="63"/>
      <c r="C273" s="64"/>
      <c r="D273" s="68" t="s">
        <v>7</v>
      </c>
      <c r="E273" s="442" t="s">
        <v>15</v>
      </c>
      <c r="F273" s="443"/>
      <c r="G273" s="443"/>
      <c r="H273" s="443"/>
      <c r="I273" s="444"/>
      <c r="J273" s="311" t="s">
        <v>42</v>
      </c>
      <c r="K273" s="66"/>
      <c r="L273" s="90" t="s">
        <v>34</v>
      </c>
    </row>
    <row r="274" spans="1:12" ht="27" customHeight="1" x14ac:dyDescent="0.35">
      <c r="A274" s="67" t="s">
        <v>5</v>
      </c>
      <c r="B274" s="68" t="s">
        <v>3</v>
      </c>
      <c r="C274" s="67" t="s">
        <v>6</v>
      </c>
      <c r="D274" s="68" t="s">
        <v>8</v>
      </c>
      <c r="E274" s="310">
        <v>2561</v>
      </c>
      <c r="F274" s="66">
        <v>2562</v>
      </c>
      <c r="G274" s="66">
        <v>2563</v>
      </c>
      <c r="H274" s="66">
        <v>2564</v>
      </c>
      <c r="I274" s="66">
        <v>2565</v>
      </c>
      <c r="J274" s="68" t="s">
        <v>43</v>
      </c>
      <c r="K274" s="68" t="s">
        <v>45</v>
      </c>
      <c r="L274" s="83" t="s">
        <v>72</v>
      </c>
    </row>
    <row r="275" spans="1:12" ht="27" customHeight="1" x14ac:dyDescent="0.35">
      <c r="A275" s="70"/>
      <c r="B275" s="71"/>
      <c r="C275" s="72"/>
      <c r="D275" s="73"/>
      <c r="E275" s="70" t="s">
        <v>2</v>
      </c>
      <c r="F275" s="73" t="s">
        <v>2</v>
      </c>
      <c r="G275" s="73" t="s">
        <v>2</v>
      </c>
      <c r="H275" s="73" t="s">
        <v>2</v>
      </c>
      <c r="I275" s="73" t="s">
        <v>2</v>
      </c>
      <c r="J275" s="73"/>
      <c r="K275" s="73"/>
      <c r="L275" s="91" t="s">
        <v>71</v>
      </c>
    </row>
    <row r="276" spans="1:12" ht="27" customHeight="1" x14ac:dyDescent="0.35">
      <c r="A276" s="90">
        <v>40</v>
      </c>
      <c r="B276" s="74" t="s">
        <v>113</v>
      </c>
      <c r="C276" s="63" t="s">
        <v>497</v>
      </c>
      <c r="D276" s="74" t="s">
        <v>542</v>
      </c>
      <c r="E276" s="127" t="s">
        <v>824</v>
      </c>
      <c r="F276" s="127" t="s">
        <v>824</v>
      </c>
      <c r="G276" s="127" t="s">
        <v>824</v>
      </c>
      <c r="H276" s="127" t="s">
        <v>824</v>
      </c>
      <c r="I276" s="123">
        <v>1307000</v>
      </c>
      <c r="J276" s="149" t="s">
        <v>502</v>
      </c>
      <c r="K276" s="149" t="s">
        <v>505</v>
      </c>
      <c r="L276" s="66" t="s">
        <v>11</v>
      </c>
    </row>
    <row r="277" spans="1:12" ht="27" customHeight="1" x14ac:dyDescent="0.35">
      <c r="A277" s="83"/>
      <c r="B277" s="77" t="s">
        <v>116</v>
      </c>
      <c r="C277" s="89" t="s">
        <v>498</v>
      </c>
      <c r="D277" s="78"/>
      <c r="E277" s="79"/>
      <c r="F277" s="79"/>
      <c r="G277" s="79"/>
      <c r="H277" s="79"/>
      <c r="I277" s="79"/>
      <c r="J277" s="160" t="s">
        <v>503</v>
      </c>
      <c r="K277" s="161" t="s">
        <v>506</v>
      </c>
      <c r="L277" s="68"/>
    </row>
    <row r="278" spans="1:12" ht="27" customHeight="1" x14ac:dyDescent="0.35">
      <c r="A278" s="83"/>
      <c r="B278" s="77" t="s">
        <v>115</v>
      </c>
      <c r="C278" s="89" t="s">
        <v>499</v>
      </c>
      <c r="D278" s="78"/>
      <c r="E278" s="79"/>
      <c r="F278" s="78"/>
      <c r="G278" s="78"/>
      <c r="H278" s="78"/>
      <c r="I278" s="78"/>
      <c r="J278" s="160" t="s">
        <v>877</v>
      </c>
      <c r="K278" s="161" t="s">
        <v>507</v>
      </c>
      <c r="L278" s="68"/>
    </row>
    <row r="279" spans="1:12" ht="27" customHeight="1" x14ac:dyDescent="0.35">
      <c r="A279" s="90">
        <v>41</v>
      </c>
      <c r="B279" s="74" t="s">
        <v>113</v>
      </c>
      <c r="C279" s="63" t="s">
        <v>497</v>
      </c>
      <c r="D279" s="74" t="s">
        <v>543</v>
      </c>
      <c r="E279" s="127" t="s">
        <v>824</v>
      </c>
      <c r="F279" s="127" t="s">
        <v>824</v>
      </c>
      <c r="G279" s="127" t="s">
        <v>824</v>
      </c>
      <c r="H279" s="127" t="s">
        <v>824</v>
      </c>
      <c r="I279" s="123">
        <v>830000</v>
      </c>
      <c r="J279" s="149" t="s">
        <v>502</v>
      </c>
      <c r="K279" s="149" t="s">
        <v>505</v>
      </c>
      <c r="L279" s="66" t="s">
        <v>11</v>
      </c>
    </row>
    <row r="280" spans="1:12" ht="27" customHeight="1" x14ac:dyDescent="0.35">
      <c r="A280" s="83"/>
      <c r="B280" s="77" t="s">
        <v>117</v>
      </c>
      <c r="C280" s="89" t="s">
        <v>498</v>
      </c>
      <c r="D280" s="78"/>
      <c r="E280" s="79"/>
      <c r="F280" s="79"/>
      <c r="G280" s="79"/>
      <c r="H280" s="79"/>
      <c r="I280" s="79"/>
      <c r="J280" s="160" t="s">
        <v>503</v>
      </c>
      <c r="K280" s="161" t="s">
        <v>506</v>
      </c>
      <c r="L280" s="68"/>
    </row>
    <row r="281" spans="1:12" ht="27" customHeight="1" x14ac:dyDescent="0.35">
      <c r="A281" s="83"/>
      <c r="B281" s="77" t="s">
        <v>778</v>
      </c>
      <c r="C281" s="89" t="s">
        <v>499</v>
      </c>
      <c r="D281" s="78"/>
      <c r="E281" s="79"/>
      <c r="F281" s="78"/>
      <c r="G281" s="78"/>
      <c r="H281" s="78"/>
      <c r="I281" s="78"/>
      <c r="J281" s="160" t="s">
        <v>877</v>
      </c>
      <c r="K281" s="161" t="s">
        <v>507</v>
      </c>
      <c r="L281" s="68"/>
    </row>
    <row r="282" spans="1:12" ht="27" customHeight="1" x14ac:dyDescent="0.35">
      <c r="A282" s="91"/>
      <c r="B282" s="116" t="s">
        <v>89</v>
      </c>
      <c r="C282" s="44"/>
      <c r="D282" s="133"/>
      <c r="E282" s="134"/>
      <c r="F282" s="134"/>
      <c r="G282" s="134"/>
      <c r="H282" s="134"/>
      <c r="I282" s="134"/>
      <c r="J282" s="41"/>
      <c r="K282" s="50"/>
      <c r="L282" s="41"/>
    </row>
    <row r="283" spans="1:12" ht="27" customHeight="1" x14ac:dyDescent="0.35">
      <c r="A283" s="90">
        <v>42</v>
      </c>
      <c r="B283" s="74" t="s">
        <v>113</v>
      </c>
      <c r="C283" s="63" t="s">
        <v>497</v>
      </c>
      <c r="D283" s="74" t="s">
        <v>543</v>
      </c>
      <c r="E283" s="127" t="s">
        <v>824</v>
      </c>
      <c r="F283" s="127" t="s">
        <v>824</v>
      </c>
      <c r="G283" s="127" t="s">
        <v>1091</v>
      </c>
      <c r="H283" s="127" t="s">
        <v>824</v>
      </c>
      <c r="I283" s="123">
        <v>830000</v>
      </c>
      <c r="J283" s="149" t="s">
        <v>502</v>
      </c>
      <c r="K283" s="149" t="s">
        <v>505</v>
      </c>
      <c r="L283" s="66" t="s">
        <v>11</v>
      </c>
    </row>
    <row r="284" spans="1:12" ht="27" customHeight="1" x14ac:dyDescent="0.35">
      <c r="A284" s="83"/>
      <c r="B284" s="77" t="s">
        <v>881</v>
      </c>
      <c r="C284" s="89" t="s">
        <v>498</v>
      </c>
      <c r="D284" s="78"/>
      <c r="E284" s="79"/>
      <c r="F284" s="79"/>
      <c r="G284" s="84"/>
      <c r="H284" s="79"/>
      <c r="I284" s="79"/>
      <c r="J284" s="160" t="s">
        <v>503</v>
      </c>
      <c r="K284" s="161" t="s">
        <v>506</v>
      </c>
      <c r="L284" s="68"/>
    </row>
    <row r="285" spans="1:12" ht="27" customHeight="1" x14ac:dyDescent="0.35">
      <c r="A285" s="83"/>
      <c r="B285" s="77" t="s">
        <v>118</v>
      </c>
      <c r="C285" s="89" t="s">
        <v>499</v>
      </c>
      <c r="D285" s="78"/>
      <c r="E285" s="79"/>
      <c r="F285" s="78"/>
      <c r="G285" s="78"/>
      <c r="H285" s="78"/>
      <c r="I285" s="78"/>
      <c r="J285" s="160" t="s">
        <v>877</v>
      </c>
      <c r="K285" s="161" t="s">
        <v>507</v>
      </c>
      <c r="L285" s="68"/>
    </row>
    <row r="286" spans="1:12" ht="27" customHeight="1" x14ac:dyDescent="0.35">
      <c r="A286" s="83"/>
      <c r="B286" s="77" t="s">
        <v>89</v>
      </c>
      <c r="C286" s="77"/>
      <c r="D286" s="78"/>
      <c r="E286" s="79"/>
      <c r="F286" s="78"/>
      <c r="G286" s="78"/>
      <c r="H286" s="78"/>
      <c r="I286" s="78"/>
      <c r="J286" s="77"/>
      <c r="K286" s="119"/>
      <c r="L286" s="68"/>
    </row>
    <row r="287" spans="1:12" ht="27" customHeight="1" x14ac:dyDescent="0.35">
      <c r="A287" s="90">
        <v>43</v>
      </c>
      <c r="B287" s="74" t="s">
        <v>1092</v>
      </c>
      <c r="C287" s="63" t="s">
        <v>497</v>
      </c>
      <c r="D287" s="74" t="s">
        <v>1103</v>
      </c>
      <c r="E287" s="123" t="s">
        <v>824</v>
      </c>
      <c r="F287" s="127" t="s">
        <v>1091</v>
      </c>
      <c r="G287" s="127" t="s">
        <v>824</v>
      </c>
      <c r="H287" s="127" t="s">
        <v>824</v>
      </c>
      <c r="I287" s="127">
        <v>340000</v>
      </c>
      <c r="J287" s="149" t="s">
        <v>502</v>
      </c>
      <c r="K287" s="149" t="s">
        <v>505</v>
      </c>
      <c r="L287" s="66" t="s">
        <v>11</v>
      </c>
    </row>
    <row r="288" spans="1:12" ht="27" customHeight="1" x14ac:dyDescent="0.35">
      <c r="A288" s="83"/>
      <c r="B288" s="77" t="s">
        <v>1093</v>
      </c>
      <c r="C288" s="89" t="s">
        <v>498</v>
      </c>
      <c r="D288" s="78"/>
      <c r="E288" s="79"/>
      <c r="F288" s="79"/>
      <c r="G288" s="79"/>
      <c r="H288" s="79"/>
      <c r="I288" s="79"/>
      <c r="J288" s="160" t="s">
        <v>503</v>
      </c>
      <c r="K288" s="161" t="s">
        <v>506</v>
      </c>
      <c r="L288" s="68"/>
    </row>
    <row r="289" spans="1:12" ht="27" customHeight="1" x14ac:dyDescent="0.35">
      <c r="A289" s="83"/>
      <c r="B289" s="77" t="s">
        <v>121</v>
      </c>
      <c r="C289" s="89"/>
      <c r="D289" s="78"/>
      <c r="E289" s="79"/>
      <c r="F289" s="79"/>
      <c r="G289" s="79"/>
      <c r="H289" s="79"/>
      <c r="I289" s="79"/>
      <c r="J289" s="160"/>
      <c r="K289" s="161"/>
      <c r="L289" s="68"/>
    </row>
    <row r="290" spans="1:12" ht="27" customHeight="1" x14ac:dyDescent="0.35">
      <c r="A290" s="91"/>
      <c r="B290" s="116" t="s">
        <v>115</v>
      </c>
      <c r="C290" s="71" t="s">
        <v>499</v>
      </c>
      <c r="D290" s="115"/>
      <c r="E290" s="117"/>
      <c r="F290" s="115"/>
      <c r="G290" s="115"/>
      <c r="H290" s="115"/>
      <c r="I290" s="115"/>
      <c r="J290" s="168" t="s">
        <v>877</v>
      </c>
      <c r="K290" s="164" t="s">
        <v>507</v>
      </c>
      <c r="L290" s="73"/>
    </row>
    <row r="291" spans="1:12" ht="27" customHeight="1" x14ac:dyDescent="0.35">
      <c r="A291" s="90">
        <v>44</v>
      </c>
      <c r="B291" s="74" t="s">
        <v>1094</v>
      </c>
      <c r="C291" s="121" t="s">
        <v>1704</v>
      </c>
      <c r="D291" s="122" t="s">
        <v>545</v>
      </c>
      <c r="E291" s="127" t="s">
        <v>824</v>
      </c>
      <c r="F291" s="127" t="s">
        <v>824</v>
      </c>
      <c r="G291" s="127">
        <v>1700000</v>
      </c>
      <c r="H291" s="127" t="s">
        <v>824</v>
      </c>
      <c r="I291" s="127"/>
      <c r="J291" s="416" t="s">
        <v>502</v>
      </c>
      <c r="K291" s="149" t="s">
        <v>547</v>
      </c>
      <c r="L291" s="66" t="s">
        <v>11</v>
      </c>
    </row>
    <row r="292" spans="1:12" ht="27" customHeight="1" x14ac:dyDescent="0.35">
      <c r="A292" s="83"/>
      <c r="B292" s="77" t="s">
        <v>1095</v>
      </c>
      <c r="C292" s="89" t="s">
        <v>544</v>
      </c>
      <c r="D292" s="78" t="s">
        <v>546</v>
      </c>
      <c r="E292" s="85"/>
      <c r="F292" s="85"/>
      <c r="G292" s="341" t="s">
        <v>1071</v>
      </c>
      <c r="H292" s="341"/>
      <c r="I292" s="85"/>
      <c r="J292" s="160" t="s">
        <v>882</v>
      </c>
      <c r="K292" s="161" t="s">
        <v>1705</v>
      </c>
      <c r="L292" s="68"/>
    </row>
    <row r="293" spans="1:12" ht="27" customHeight="1" x14ac:dyDescent="0.35">
      <c r="A293" s="83"/>
      <c r="B293" s="77" t="s">
        <v>1096</v>
      </c>
      <c r="C293" s="89"/>
      <c r="D293" s="78"/>
      <c r="E293" s="85"/>
      <c r="F293" s="69"/>
      <c r="G293" s="69"/>
      <c r="H293" s="69"/>
      <c r="I293" s="69"/>
      <c r="J293" s="172" t="s">
        <v>883</v>
      </c>
      <c r="K293" s="161"/>
      <c r="L293" s="68"/>
    </row>
    <row r="294" spans="1:12" ht="27" customHeight="1" x14ac:dyDescent="0.35">
      <c r="A294" s="83"/>
      <c r="B294" s="77" t="s">
        <v>1097</v>
      </c>
      <c r="C294" s="89"/>
      <c r="D294" s="78"/>
      <c r="E294" s="85"/>
      <c r="F294" s="69"/>
      <c r="G294" s="69"/>
      <c r="H294" s="69"/>
      <c r="I294" s="69"/>
      <c r="J294" s="172"/>
      <c r="K294" s="161"/>
      <c r="L294" s="68"/>
    </row>
    <row r="295" spans="1:12" ht="27" customHeight="1" x14ac:dyDescent="0.35">
      <c r="A295" s="83"/>
      <c r="B295" s="77"/>
      <c r="C295" s="89"/>
      <c r="D295" s="78"/>
      <c r="E295" s="85"/>
      <c r="F295" s="69"/>
      <c r="G295" s="69"/>
      <c r="H295" s="69"/>
      <c r="I295" s="69"/>
      <c r="J295" s="172"/>
      <c r="K295" s="161"/>
      <c r="L295" s="68"/>
    </row>
    <row r="296" spans="1:12" ht="27" customHeight="1" x14ac:dyDescent="0.35">
      <c r="A296" s="83"/>
      <c r="B296" s="77"/>
      <c r="C296" s="89"/>
      <c r="D296" s="78"/>
      <c r="E296" s="85"/>
      <c r="F296" s="69"/>
      <c r="G296" s="69"/>
      <c r="H296" s="69"/>
      <c r="I296" s="69"/>
      <c r="J296" s="172"/>
      <c r="K296" s="161"/>
      <c r="L296" s="68"/>
    </row>
    <row r="297" spans="1:12" ht="27" customHeight="1" x14ac:dyDescent="0.35">
      <c r="A297" s="91"/>
      <c r="B297" s="116"/>
      <c r="C297" s="71"/>
      <c r="D297" s="115"/>
      <c r="E297" s="128"/>
      <c r="F297" s="114"/>
      <c r="G297" s="114"/>
      <c r="H297" s="114"/>
      <c r="I297" s="114"/>
      <c r="J297" s="175"/>
      <c r="K297" s="164"/>
      <c r="L297" s="73"/>
    </row>
    <row r="298" spans="1:12" ht="27" customHeight="1" x14ac:dyDescent="0.35">
      <c r="A298" s="314"/>
      <c r="B298" s="314"/>
      <c r="C298" s="314"/>
      <c r="D298" s="314"/>
      <c r="E298" s="314">
        <v>75</v>
      </c>
      <c r="F298" s="314"/>
      <c r="G298" s="314"/>
      <c r="H298" s="314"/>
      <c r="I298" s="314"/>
      <c r="J298" s="314"/>
      <c r="K298" s="314"/>
      <c r="L298" s="105" t="s">
        <v>79</v>
      </c>
    </row>
    <row r="299" spans="1:12" ht="27" customHeight="1" x14ac:dyDescent="0.4">
      <c r="A299" s="445" t="s">
        <v>4</v>
      </c>
      <c r="B299" s="445"/>
      <c r="C299" s="445"/>
      <c r="D299" s="445"/>
      <c r="E299" s="445"/>
      <c r="F299" s="445"/>
      <c r="G299" s="445"/>
      <c r="H299" s="445"/>
      <c r="I299" s="445"/>
      <c r="J299" s="445"/>
      <c r="K299" s="445"/>
      <c r="L299" s="445"/>
    </row>
    <row r="300" spans="1:12" ht="27" customHeight="1" x14ac:dyDescent="0.4">
      <c r="A300" s="445" t="s">
        <v>895</v>
      </c>
      <c r="B300" s="445"/>
      <c r="C300" s="445"/>
      <c r="D300" s="445"/>
      <c r="E300" s="445"/>
      <c r="F300" s="445"/>
      <c r="G300" s="445"/>
      <c r="H300" s="445"/>
      <c r="I300" s="445"/>
      <c r="J300" s="445"/>
      <c r="K300" s="445"/>
      <c r="L300" s="445"/>
    </row>
    <row r="301" spans="1:12" ht="27" customHeight="1" x14ac:dyDescent="0.4">
      <c r="A301" s="445" t="s">
        <v>911</v>
      </c>
      <c r="B301" s="445"/>
      <c r="C301" s="445"/>
      <c r="D301" s="445"/>
      <c r="E301" s="445"/>
      <c r="F301" s="445"/>
      <c r="G301" s="445"/>
      <c r="H301" s="445"/>
      <c r="I301" s="445"/>
      <c r="J301" s="445"/>
      <c r="K301" s="445"/>
      <c r="L301" s="445"/>
    </row>
    <row r="302" spans="1:12" ht="27" customHeight="1" x14ac:dyDescent="0.4">
      <c r="A302" s="96" t="s">
        <v>851</v>
      </c>
      <c r="B302" s="96"/>
      <c r="C302" s="96"/>
      <c r="D302" s="96"/>
      <c r="E302" s="312"/>
      <c r="F302" s="312"/>
      <c r="G302" s="312"/>
      <c r="H302" s="312"/>
      <c r="I302" s="312"/>
      <c r="J302" s="312"/>
      <c r="K302" s="312"/>
      <c r="L302" s="98"/>
    </row>
    <row r="303" spans="1:12" ht="27" customHeight="1" x14ac:dyDescent="0.4">
      <c r="A303" s="96" t="s">
        <v>852</v>
      </c>
      <c r="B303" s="96"/>
      <c r="C303" s="312"/>
      <c r="D303" s="312"/>
      <c r="E303" s="312"/>
      <c r="F303" s="312"/>
      <c r="G303" s="312"/>
      <c r="H303" s="312"/>
      <c r="I303" s="312"/>
      <c r="J303" s="312"/>
      <c r="K303" s="312"/>
      <c r="L303" s="98"/>
    </row>
    <row r="304" spans="1:12" ht="27" customHeight="1" x14ac:dyDescent="0.4">
      <c r="A304" s="313"/>
      <c r="B304" s="437" t="s">
        <v>73</v>
      </c>
      <c r="C304" s="437"/>
      <c r="D304" s="437"/>
      <c r="E304" s="437"/>
      <c r="F304" s="437"/>
      <c r="G304" s="437"/>
      <c r="H304" s="437"/>
      <c r="I304" s="437"/>
      <c r="J304" s="437"/>
      <c r="K304" s="437"/>
      <c r="L304" s="437"/>
    </row>
    <row r="305" spans="1:12" ht="27" customHeight="1" x14ac:dyDescent="0.4">
      <c r="A305" s="438" t="s">
        <v>790</v>
      </c>
      <c r="B305" s="438"/>
      <c r="C305" s="438"/>
      <c r="D305" s="438"/>
      <c r="E305" s="438"/>
      <c r="F305" s="438"/>
      <c r="G305" s="438"/>
      <c r="H305" s="438"/>
      <c r="I305" s="438"/>
      <c r="J305" s="438"/>
      <c r="K305" s="438"/>
      <c r="L305" s="438"/>
    </row>
    <row r="306" spans="1:12" ht="27" customHeight="1" x14ac:dyDescent="0.35">
      <c r="A306" s="310"/>
      <c r="B306" s="63"/>
      <c r="C306" s="64"/>
      <c r="D306" s="68" t="s">
        <v>7</v>
      </c>
      <c r="E306" s="442" t="s">
        <v>15</v>
      </c>
      <c r="F306" s="443"/>
      <c r="G306" s="443"/>
      <c r="H306" s="443"/>
      <c r="I306" s="444"/>
      <c r="J306" s="311" t="s">
        <v>42</v>
      </c>
      <c r="K306" s="66"/>
      <c r="L306" s="90" t="s">
        <v>34</v>
      </c>
    </row>
    <row r="307" spans="1:12" ht="27" customHeight="1" x14ac:dyDescent="0.35">
      <c r="A307" s="67" t="s">
        <v>5</v>
      </c>
      <c r="B307" s="68" t="s">
        <v>3</v>
      </c>
      <c r="C307" s="67" t="s">
        <v>6</v>
      </c>
      <c r="D307" s="68" t="s">
        <v>8</v>
      </c>
      <c r="E307" s="310">
        <v>2561</v>
      </c>
      <c r="F307" s="66">
        <v>2562</v>
      </c>
      <c r="G307" s="66">
        <v>2563</v>
      </c>
      <c r="H307" s="66">
        <v>2564</v>
      </c>
      <c r="I307" s="66">
        <v>2565</v>
      </c>
      <c r="J307" s="68" t="s">
        <v>43</v>
      </c>
      <c r="K307" s="68" t="s">
        <v>45</v>
      </c>
      <c r="L307" s="83" t="s">
        <v>72</v>
      </c>
    </row>
    <row r="308" spans="1:12" ht="27" customHeight="1" x14ac:dyDescent="0.35">
      <c r="A308" s="70"/>
      <c r="B308" s="71"/>
      <c r="C308" s="72"/>
      <c r="D308" s="73"/>
      <c r="E308" s="70" t="s">
        <v>2</v>
      </c>
      <c r="F308" s="73" t="s">
        <v>2</v>
      </c>
      <c r="G308" s="73" t="s">
        <v>2</v>
      </c>
      <c r="H308" s="73" t="s">
        <v>2</v>
      </c>
      <c r="I308" s="73" t="s">
        <v>2</v>
      </c>
      <c r="J308" s="73"/>
      <c r="K308" s="73"/>
      <c r="L308" s="91" t="s">
        <v>71</v>
      </c>
    </row>
    <row r="309" spans="1:12" ht="27" customHeight="1" x14ac:dyDescent="0.35">
      <c r="A309" s="83">
        <v>45</v>
      </c>
      <c r="B309" s="74" t="s">
        <v>1098</v>
      </c>
      <c r="C309" s="63" t="s">
        <v>497</v>
      </c>
      <c r="D309" s="74" t="s">
        <v>543</v>
      </c>
      <c r="E309" s="127" t="s">
        <v>824</v>
      </c>
      <c r="F309" s="127" t="s">
        <v>824</v>
      </c>
      <c r="G309" s="127" t="s">
        <v>1091</v>
      </c>
      <c r="H309" s="127" t="s">
        <v>824</v>
      </c>
      <c r="I309" s="123">
        <v>830000</v>
      </c>
      <c r="J309" s="149" t="s">
        <v>502</v>
      </c>
      <c r="K309" s="149" t="s">
        <v>505</v>
      </c>
      <c r="L309" s="66" t="s">
        <v>11</v>
      </c>
    </row>
    <row r="310" spans="1:12" ht="27" customHeight="1" x14ac:dyDescent="0.35">
      <c r="A310" s="83"/>
      <c r="B310" s="77" t="s">
        <v>1115</v>
      </c>
      <c r="C310" s="89" t="s">
        <v>498</v>
      </c>
      <c r="D310" s="78"/>
      <c r="E310" s="79"/>
      <c r="F310" s="79"/>
      <c r="G310" s="84"/>
      <c r="H310" s="79"/>
      <c r="I310" s="79"/>
      <c r="J310" s="160" t="s">
        <v>503</v>
      </c>
      <c r="K310" s="161" t="s">
        <v>506</v>
      </c>
      <c r="L310" s="68"/>
    </row>
    <row r="311" spans="1:12" ht="27" customHeight="1" x14ac:dyDescent="0.35">
      <c r="A311" s="83"/>
      <c r="B311" s="77" t="s">
        <v>115</v>
      </c>
      <c r="C311" s="89" t="s">
        <v>499</v>
      </c>
      <c r="D311" s="78"/>
      <c r="E311" s="79"/>
      <c r="F311" s="78"/>
      <c r="G311" s="78"/>
      <c r="H311" s="78"/>
      <c r="I311" s="78"/>
      <c r="J311" s="160" t="s">
        <v>877</v>
      </c>
      <c r="K311" s="161" t="s">
        <v>507</v>
      </c>
      <c r="L311" s="68"/>
    </row>
    <row r="312" spans="1:12" ht="27" customHeight="1" x14ac:dyDescent="0.35">
      <c r="A312" s="90">
        <v>46</v>
      </c>
      <c r="B312" s="74" t="s">
        <v>93</v>
      </c>
      <c r="C312" s="40" t="s">
        <v>509</v>
      </c>
      <c r="D312" s="206" t="s">
        <v>512</v>
      </c>
      <c r="E312" s="127" t="s">
        <v>824</v>
      </c>
      <c r="F312" s="127" t="s">
        <v>824</v>
      </c>
      <c r="G312" s="127" t="s">
        <v>1091</v>
      </c>
      <c r="H312" s="127" t="s">
        <v>824</v>
      </c>
      <c r="I312" s="123">
        <v>898000</v>
      </c>
      <c r="J312" s="149" t="s">
        <v>515</v>
      </c>
      <c r="K312" s="149" t="s">
        <v>518</v>
      </c>
      <c r="L312" s="66" t="s">
        <v>11</v>
      </c>
    </row>
    <row r="313" spans="1:12" ht="27" customHeight="1" x14ac:dyDescent="0.35">
      <c r="A313" s="83"/>
      <c r="B313" s="77" t="s">
        <v>1099</v>
      </c>
      <c r="C313" s="42" t="s">
        <v>510</v>
      </c>
      <c r="D313" s="207" t="s">
        <v>513</v>
      </c>
      <c r="E313" s="210"/>
      <c r="F313" s="210"/>
      <c r="G313" s="210"/>
      <c r="H313" s="210"/>
      <c r="I313" s="210"/>
      <c r="J313" s="160" t="s">
        <v>1706</v>
      </c>
      <c r="K313" s="161" t="s">
        <v>556</v>
      </c>
      <c r="L313" s="68"/>
    </row>
    <row r="314" spans="1:12" ht="27" customHeight="1" x14ac:dyDescent="0.35">
      <c r="A314" s="83"/>
      <c r="B314" s="77" t="s">
        <v>1114</v>
      </c>
      <c r="C314" s="42" t="s">
        <v>511</v>
      </c>
      <c r="D314" s="212" t="s">
        <v>590</v>
      </c>
      <c r="E314" s="213"/>
      <c r="F314" s="213"/>
      <c r="G314" s="213"/>
      <c r="H314" s="213"/>
      <c r="I314" s="213"/>
      <c r="J314" s="160" t="s">
        <v>517</v>
      </c>
      <c r="K314" s="161" t="s">
        <v>519</v>
      </c>
      <c r="L314" s="68"/>
    </row>
    <row r="315" spans="1:12" ht="27" customHeight="1" x14ac:dyDescent="0.35">
      <c r="A315" s="91"/>
      <c r="B315" s="116" t="s">
        <v>1100</v>
      </c>
      <c r="C315" s="71"/>
      <c r="D315" s="116"/>
      <c r="E315" s="136"/>
      <c r="F315" s="136"/>
      <c r="G315" s="136"/>
      <c r="H315" s="136"/>
      <c r="I315" s="117"/>
      <c r="J315" s="164"/>
      <c r="K315" s="164"/>
      <c r="L315" s="73"/>
    </row>
    <row r="316" spans="1:12" ht="27" customHeight="1" x14ac:dyDescent="0.35">
      <c r="A316" s="90">
        <v>47</v>
      </c>
      <c r="B316" s="74" t="s">
        <v>93</v>
      </c>
      <c r="C316" s="40" t="s">
        <v>509</v>
      </c>
      <c r="D316" s="206" t="s">
        <v>512</v>
      </c>
      <c r="E316" s="127" t="s">
        <v>824</v>
      </c>
      <c r="F316" s="127" t="s">
        <v>824</v>
      </c>
      <c r="G316" s="127" t="s">
        <v>1091</v>
      </c>
      <c r="H316" s="127" t="s">
        <v>824</v>
      </c>
      <c r="I316" s="123">
        <v>569000</v>
      </c>
      <c r="J316" s="149" t="s">
        <v>515</v>
      </c>
      <c r="K316" s="149" t="s">
        <v>518</v>
      </c>
      <c r="L316" s="66" t="s">
        <v>11</v>
      </c>
    </row>
    <row r="317" spans="1:12" ht="27" customHeight="1" x14ac:dyDescent="0.35">
      <c r="A317" s="83"/>
      <c r="B317" s="77" t="s">
        <v>1101</v>
      </c>
      <c r="C317" s="42" t="s">
        <v>510</v>
      </c>
      <c r="D317" s="207" t="s">
        <v>513</v>
      </c>
      <c r="E317" s="210"/>
      <c r="F317" s="210"/>
      <c r="G317" s="210"/>
      <c r="H317" s="210"/>
      <c r="I317" s="210"/>
      <c r="J317" s="160" t="s">
        <v>1707</v>
      </c>
      <c r="K317" s="161" t="s">
        <v>556</v>
      </c>
      <c r="L317" s="68"/>
    </row>
    <row r="318" spans="1:12" ht="27.75" customHeight="1" x14ac:dyDescent="0.35">
      <c r="A318" s="83"/>
      <c r="B318" s="77" t="s">
        <v>1113</v>
      </c>
      <c r="C318" s="42" t="s">
        <v>511</v>
      </c>
      <c r="D318" s="212" t="s">
        <v>1102</v>
      </c>
      <c r="E318" s="213"/>
      <c r="F318" s="213"/>
      <c r="G318" s="213"/>
      <c r="H318" s="213"/>
      <c r="I318" s="213"/>
      <c r="J318" s="160" t="s">
        <v>1708</v>
      </c>
      <c r="K318" s="161" t="s">
        <v>519</v>
      </c>
      <c r="L318" s="68"/>
    </row>
    <row r="319" spans="1:12" ht="27" customHeight="1" x14ac:dyDescent="0.35">
      <c r="A319" s="91"/>
      <c r="B319" s="116" t="s">
        <v>1100</v>
      </c>
      <c r="C319" s="71"/>
      <c r="D319" s="116"/>
      <c r="E319" s="136"/>
      <c r="F319" s="136"/>
      <c r="G319" s="136"/>
      <c r="H319" s="136"/>
      <c r="I319" s="117"/>
      <c r="J319" s="164"/>
      <c r="K319" s="164"/>
      <c r="L319" s="73"/>
    </row>
    <row r="320" spans="1:12" ht="27" customHeight="1" x14ac:dyDescent="0.35">
      <c r="A320" s="90">
        <v>48</v>
      </c>
      <c r="B320" s="74" t="s">
        <v>1120</v>
      </c>
      <c r="C320" s="63" t="s">
        <v>562</v>
      </c>
      <c r="D320" s="74" t="s">
        <v>573</v>
      </c>
      <c r="E320" s="75" t="s">
        <v>824</v>
      </c>
      <c r="F320" s="75" t="s">
        <v>824</v>
      </c>
      <c r="G320" s="75" t="s">
        <v>824</v>
      </c>
      <c r="H320" s="123">
        <v>100000</v>
      </c>
      <c r="I320" s="127" t="s">
        <v>824</v>
      </c>
      <c r="J320" s="174" t="s">
        <v>565</v>
      </c>
      <c r="K320" s="174" t="s">
        <v>435</v>
      </c>
      <c r="L320" s="130" t="s">
        <v>11</v>
      </c>
    </row>
    <row r="321" spans="1:12" ht="27" customHeight="1" x14ac:dyDescent="0.35">
      <c r="A321" s="83"/>
      <c r="B321" s="77" t="s">
        <v>1104</v>
      </c>
      <c r="C321" s="89" t="s">
        <v>563</v>
      </c>
      <c r="D321" s="78"/>
      <c r="E321" s="79"/>
      <c r="F321" s="79"/>
      <c r="G321" s="79"/>
      <c r="H321" s="79"/>
      <c r="I321" s="84"/>
      <c r="J321" s="172" t="s">
        <v>1107</v>
      </c>
      <c r="K321" s="209" t="s">
        <v>568</v>
      </c>
      <c r="L321" s="119"/>
    </row>
    <row r="322" spans="1:12" ht="27" customHeight="1" x14ac:dyDescent="0.35">
      <c r="A322" s="83"/>
      <c r="B322" s="77" t="s">
        <v>1105</v>
      </c>
      <c r="C322" s="89"/>
      <c r="D322" s="78"/>
      <c r="E322" s="79"/>
      <c r="F322" s="79"/>
      <c r="G322" s="79"/>
      <c r="H322" s="79"/>
      <c r="I322" s="84"/>
      <c r="J322" s="172" t="s">
        <v>1108</v>
      </c>
      <c r="K322" s="209" t="s">
        <v>569</v>
      </c>
      <c r="L322" s="119"/>
    </row>
    <row r="323" spans="1:12" ht="27" customHeight="1" x14ac:dyDescent="0.35">
      <c r="A323" s="83"/>
      <c r="B323" s="77" t="s">
        <v>1106</v>
      </c>
      <c r="C323" s="89"/>
      <c r="D323" s="78"/>
      <c r="E323" s="79"/>
      <c r="F323" s="79"/>
      <c r="G323" s="79"/>
      <c r="H323" s="85"/>
      <c r="I323" s="84"/>
      <c r="J323" s="89"/>
      <c r="K323" s="119"/>
      <c r="L323" s="119"/>
    </row>
    <row r="324" spans="1:12" ht="27" customHeight="1" x14ac:dyDescent="0.35">
      <c r="A324" s="91"/>
      <c r="B324" s="116" t="s">
        <v>1112</v>
      </c>
      <c r="C324" s="71"/>
      <c r="D324" s="115"/>
      <c r="E324" s="128"/>
      <c r="F324" s="114"/>
      <c r="G324" s="114"/>
      <c r="H324" s="114"/>
      <c r="I324" s="91"/>
      <c r="J324" s="175"/>
      <c r="K324" s="164"/>
      <c r="L324" s="73"/>
    </row>
    <row r="325" spans="1:12" ht="27" customHeight="1" x14ac:dyDescent="0.35">
      <c r="A325" s="83">
        <v>49</v>
      </c>
      <c r="B325" s="74" t="s">
        <v>1120</v>
      </c>
      <c r="C325" s="63" t="s">
        <v>562</v>
      </c>
      <c r="D325" s="74" t="s">
        <v>573</v>
      </c>
      <c r="E325" s="75" t="s">
        <v>824</v>
      </c>
      <c r="F325" s="75" t="s">
        <v>824</v>
      </c>
      <c r="G325" s="75" t="s">
        <v>824</v>
      </c>
      <c r="H325" s="123">
        <v>100000</v>
      </c>
      <c r="I325" s="127" t="s">
        <v>824</v>
      </c>
      <c r="J325" s="174" t="s">
        <v>565</v>
      </c>
      <c r="K325" s="174" t="s">
        <v>435</v>
      </c>
      <c r="L325" s="130" t="s">
        <v>11</v>
      </c>
    </row>
    <row r="326" spans="1:12" ht="27" customHeight="1" x14ac:dyDescent="0.35">
      <c r="A326" s="83"/>
      <c r="B326" s="77" t="s">
        <v>1109</v>
      </c>
      <c r="C326" s="89" t="s">
        <v>563</v>
      </c>
      <c r="D326" s="78"/>
      <c r="E326" s="79"/>
      <c r="F326" s="79"/>
      <c r="G326" s="79"/>
      <c r="H326" s="79"/>
      <c r="I326" s="79"/>
      <c r="J326" s="172" t="s">
        <v>578</v>
      </c>
      <c r="K326" s="209" t="s">
        <v>568</v>
      </c>
      <c r="L326" s="119"/>
    </row>
    <row r="327" spans="1:12" ht="27" customHeight="1" x14ac:dyDescent="0.35">
      <c r="A327" s="83"/>
      <c r="B327" s="77" t="s">
        <v>1110</v>
      </c>
      <c r="C327" s="89"/>
      <c r="D327" s="78"/>
      <c r="E327" s="79"/>
      <c r="F327" s="79"/>
      <c r="G327" s="79"/>
      <c r="H327" s="79"/>
      <c r="I327" s="79"/>
      <c r="J327" s="172" t="s">
        <v>1108</v>
      </c>
      <c r="K327" s="209" t="s">
        <v>569</v>
      </c>
      <c r="L327" s="119"/>
    </row>
    <row r="328" spans="1:12" ht="27" customHeight="1" x14ac:dyDescent="0.35">
      <c r="A328" s="83"/>
      <c r="B328" s="77" t="s">
        <v>1111</v>
      </c>
      <c r="C328" s="89"/>
      <c r="D328" s="78"/>
      <c r="E328" s="79"/>
      <c r="F328" s="79"/>
      <c r="G328" s="79"/>
      <c r="H328" s="79"/>
      <c r="I328" s="85"/>
      <c r="J328" s="89"/>
      <c r="K328" s="119"/>
      <c r="L328" s="119"/>
    </row>
    <row r="329" spans="1:12" ht="27" customHeight="1" x14ac:dyDescent="0.35">
      <c r="A329" s="83"/>
      <c r="B329" s="77" t="s">
        <v>89</v>
      </c>
      <c r="C329" s="89"/>
      <c r="D329" s="78"/>
      <c r="E329" s="85"/>
      <c r="F329" s="69"/>
      <c r="G329" s="69"/>
      <c r="H329" s="69"/>
      <c r="I329" s="69"/>
      <c r="J329" s="172"/>
      <c r="K329" s="161"/>
      <c r="L329" s="68"/>
    </row>
    <row r="330" spans="1:12" ht="27" customHeight="1" x14ac:dyDescent="0.35">
      <c r="A330" s="91"/>
      <c r="B330" s="116"/>
      <c r="C330" s="71"/>
      <c r="D330" s="115"/>
      <c r="E330" s="128"/>
      <c r="F330" s="114"/>
      <c r="G330" s="114"/>
      <c r="H330" s="114"/>
      <c r="I330" s="114"/>
      <c r="J330" s="175"/>
      <c r="K330" s="164"/>
      <c r="L330" s="73"/>
    </row>
    <row r="331" spans="1:12" ht="27" customHeight="1" x14ac:dyDescent="0.35">
      <c r="A331" s="314"/>
      <c r="B331" s="314"/>
      <c r="C331" s="314"/>
      <c r="D331" s="314"/>
      <c r="E331" s="314">
        <v>76</v>
      </c>
      <c r="F331" s="314"/>
      <c r="G331" s="314"/>
      <c r="H331" s="314"/>
      <c r="I331" s="314"/>
      <c r="J331" s="314"/>
      <c r="K331" s="314"/>
      <c r="L331" s="108" t="s">
        <v>79</v>
      </c>
    </row>
    <row r="332" spans="1:12" ht="27" customHeight="1" x14ac:dyDescent="0.4">
      <c r="A332" s="445" t="s">
        <v>4</v>
      </c>
      <c r="B332" s="445"/>
      <c r="C332" s="445"/>
      <c r="D332" s="445"/>
      <c r="E332" s="445"/>
      <c r="F332" s="445"/>
      <c r="G332" s="445"/>
      <c r="H332" s="445"/>
      <c r="I332" s="445"/>
      <c r="J332" s="445"/>
      <c r="K332" s="445"/>
      <c r="L332" s="445"/>
    </row>
    <row r="333" spans="1:12" ht="27" customHeight="1" x14ac:dyDescent="0.4">
      <c r="A333" s="445" t="s">
        <v>895</v>
      </c>
      <c r="B333" s="445"/>
      <c r="C333" s="445"/>
      <c r="D333" s="445"/>
      <c r="E333" s="445"/>
      <c r="F333" s="445"/>
      <c r="G333" s="445"/>
      <c r="H333" s="445"/>
      <c r="I333" s="445"/>
      <c r="J333" s="445"/>
      <c r="K333" s="445"/>
      <c r="L333" s="445"/>
    </row>
    <row r="334" spans="1:12" ht="27" customHeight="1" x14ac:dyDescent="0.4">
      <c r="A334" s="445" t="s">
        <v>911</v>
      </c>
      <c r="B334" s="445"/>
      <c r="C334" s="445"/>
      <c r="D334" s="445"/>
      <c r="E334" s="445"/>
      <c r="F334" s="445"/>
      <c r="G334" s="445"/>
      <c r="H334" s="445"/>
      <c r="I334" s="445"/>
      <c r="J334" s="445"/>
      <c r="K334" s="445"/>
      <c r="L334" s="445"/>
    </row>
    <row r="335" spans="1:12" ht="27" customHeight="1" x14ac:dyDescent="0.4">
      <c r="A335" s="96" t="s">
        <v>851</v>
      </c>
      <c r="B335" s="96"/>
      <c r="C335" s="96"/>
      <c r="D335" s="96"/>
      <c r="E335" s="312"/>
      <c r="F335" s="312"/>
      <c r="G335" s="312"/>
      <c r="H335" s="312"/>
      <c r="I335" s="312"/>
      <c r="J335" s="312"/>
      <c r="K335" s="312"/>
      <c r="L335" s="98"/>
    </row>
    <row r="336" spans="1:12" ht="27" customHeight="1" x14ac:dyDescent="0.4">
      <c r="A336" s="96" t="s">
        <v>852</v>
      </c>
      <c r="B336" s="96"/>
      <c r="C336" s="312"/>
      <c r="D336" s="312"/>
      <c r="E336" s="312"/>
      <c r="F336" s="312"/>
      <c r="G336" s="312"/>
      <c r="H336" s="312"/>
      <c r="I336" s="312"/>
      <c r="J336" s="312"/>
      <c r="K336" s="312"/>
      <c r="L336" s="98"/>
    </row>
    <row r="337" spans="1:12" ht="27" customHeight="1" x14ac:dyDescent="0.4">
      <c r="A337" s="313"/>
      <c r="B337" s="437" t="s">
        <v>73</v>
      </c>
      <c r="C337" s="437"/>
      <c r="D337" s="437"/>
      <c r="E337" s="437"/>
      <c r="F337" s="437"/>
      <c r="G337" s="437"/>
      <c r="H337" s="437"/>
      <c r="I337" s="437"/>
      <c r="J337" s="437"/>
      <c r="K337" s="437"/>
      <c r="L337" s="437"/>
    </row>
    <row r="338" spans="1:12" ht="27" customHeight="1" x14ac:dyDescent="0.4">
      <c r="A338" s="438" t="s">
        <v>790</v>
      </c>
      <c r="B338" s="438"/>
      <c r="C338" s="438"/>
      <c r="D338" s="438"/>
      <c r="E338" s="438"/>
      <c r="F338" s="438"/>
      <c r="G338" s="438"/>
      <c r="H338" s="438"/>
      <c r="I338" s="438"/>
      <c r="J338" s="438"/>
      <c r="K338" s="438"/>
      <c r="L338" s="438"/>
    </row>
    <row r="339" spans="1:12" ht="27" customHeight="1" x14ac:dyDescent="0.35">
      <c r="A339" s="310"/>
      <c r="B339" s="63"/>
      <c r="C339" s="64"/>
      <c r="D339" s="68" t="s">
        <v>7</v>
      </c>
      <c r="E339" s="442" t="s">
        <v>15</v>
      </c>
      <c r="F339" s="443"/>
      <c r="G339" s="443"/>
      <c r="H339" s="443"/>
      <c r="I339" s="444"/>
      <c r="J339" s="311" t="s">
        <v>42</v>
      </c>
      <c r="K339" s="66"/>
      <c r="L339" s="90" t="s">
        <v>34</v>
      </c>
    </row>
    <row r="340" spans="1:12" ht="27" customHeight="1" x14ac:dyDescent="0.35">
      <c r="A340" s="67" t="s">
        <v>5</v>
      </c>
      <c r="B340" s="68" t="s">
        <v>3</v>
      </c>
      <c r="C340" s="67" t="s">
        <v>6</v>
      </c>
      <c r="D340" s="68" t="s">
        <v>8</v>
      </c>
      <c r="E340" s="310">
        <v>2561</v>
      </c>
      <c r="F340" s="66">
        <v>2562</v>
      </c>
      <c r="G340" s="66">
        <v>2563</v>
      </c>
      <c r="H340" s="66">
        <v>2564</v>
      </c>
      <c r="I340" s="66">
        <v>2565</v>
      </c>
      <c r="J340" s="68" t="s">
        <v>43</v>
      </c>
      <c r="K340" s="68" t="s">
        <v>45</v>
      </c>
      <c r="L340" s="83" t="s">
        <v>72</v>
      </c>
    </row>
    <row r="341" spans="1:12" ht="27" customHeight="1" x14ac:dyDescent="0.35">
      <c r="A341" s="70"/>
      <c r="B341" s="71"/>
      <c r="C341" s="72"/>
      <c r="D341" s="73"/>
      <c r="E341" s="70" t="s">
        <v>2</v>
      </c>
      <c r="F341" s="73" t="s">
        <v>2</v>
      </c>
      <c r="G341" s="73" t="s">
        <v>2</v>
      </c>
      <c r="H341" s="73" t="s">
        <v>2</v>
      </c>
      <c r="I341" s="73" t="s">
        <v>2</v>
      </c>
      <c r="J341" s="73"/>
      <c r="K341" s="73"/>
      <c r="L341" s="91" t="s">
        <v>71</v>
      </c>
    </row>
    <row r="342" spans="1:12" ht="27" customHeight="1" x14ac:dyDescent="0.35">
      <c r="A342" s="83">
        <v>50</v>
      </c>
      <c r="B342" s="74" t="s">
        <v>99</v>
      </c>
      <c r="C342" s="63" t="s">
        <v>1610</v>
      </c>
      <c r="D342" s="74" t="s">
        <v>1611</v>
      </c>
      <c r="E342" s="127"/>
      <c r="F342" s="127"/>
      <c r="G342" s="127"/>
      <c r="H342" s="127">
        <v>100000</v>
      </c>
      <c r="I342" s="123"/>
      <c r="J342" s="149" t="s">
        <v>1612</v>
      </c>
      <c r="K342" s="149" t="s">
        <v>1615</v>
      </c>
      <c r="L342" s="66" t="s">
        <v>11</v>
      </c>
    </row>
    <row r="343" spans="1:12" ht="27" customHeight="1" x14ac:dyDescent="0.35">
      <c r="A343" s="83"/>
      <c r="B343" s="77" t="s">
        <v>1116</v>
      </c>
      <c r="C343" s="89" t="s">
        <v>47</v>
      </c>
      <c r="D343" s="78"/>
      <c r="E343" s="79"/>
      <c r="F343" s="79"/>
      <c r="G343" s="84"/>
      <c r="H343" s="341" t="s">
        <v>1040</v>
      </c>
      <c r="I343" s="79"/>
      <c r="J343" s="160" t="s">
        <v>1613</v>
      </c>
      <c r="K343" s="161" t="s">
        <v>1691</v>
      </c>
      <c r="L343" s="68"/>
    </row>
    <row r="344" spans="1:12" ht="27" customHeight="1" x14ac:dyDescent="0.35">
      <c r="A344" s="83"/>
      <c r="B344" s="77" t="s">
        <v>1111</v>
      </c>
      <c r="C344" s="89"/>
      <c r="D344" s="78"/>
      <c r="E344" s="79"/>
      <c r="F344" s="78"/>
      <c r="G344" s="78"/>
      <c r="H344" s="78"/>
      <c r="I344" s="78"/>
      <c r="J344" s="160" t="s">
        <v>1614</v>
      </c>
      <c r="K344" s="161"/>
      <c r="L344" s="68"/>
    </row>
    <row r="345" spans="1:12" ht="27" customHeight="1" x14ac:dyDescent="0.35">
      <c r="A345" s="83"/>
      <c r="B345" s="77" t="s">
        <v>89</v>
      </c>
      <c r="C345" s="42"/>
      <c r="D345" s="207"/>
      <c r="E345" s="84"/>
      <c r="F345" s="84"/>
      <c r="G345" s="84"/>
      <c r="H345" s="84"/>
      <c r="I345" s="79"/>
      <c r="J345" s="161"/>
      <c r="K345" s="161"/>
      <c r="L345" s="68"/>
    </row>
    <row r="346" spans="1:12" ht="27" customHeight="1" x14ac:dyDescent="0.35">
      <c r="A346" s="90">
        <v>51</v>
      </c>
      <c r="B346" s="74" t="s">
        <v>1117</v>
      </c>
      <c r="C346" s="63" t="s">
        <v>497</v>
      </c>
      <c r="D346" s="74" t="s">
        <v>1119</v>
      </c>
      <c r="E346" s="75"/>
      <c r="F346" s="75" t="s">
        <v>824</v>
      </c>
      <c r="G346" s="75" t="s">
        <v>824</v>
      </c>
      <c r="H346" s="75" t="s">
        <v>824</v>
      </c>
      <c r="I346" s="123">
        <v>7500000</v>
      </c>
      <c r="J346" s="149" t="s">
        <v>800</v>
      </c>
      <c r="K346" s="149" t="s">
        <v>801</v>
      </c>
      <c r="L346" s="66" t="s">
        <v>11</v>
      </c>
    </row>
    <row r="347" spans="1:12" ht="27" customHeight="1" x14ac:dyDescent="0.35">
      <c r="A347" s="83"/>
      <c r="B347" s="77" t="s">
        <v>1118</v>
      </c>
      <c r="C347" s="89" t="s">
        <v>498</v>
      </c>
      <c r="D347" s="78"/>
      <c r="E347" s="79"/>
      <c r="F347" s="79"/>
      <c r="G347" s="79"/>
      <c r="H347" s="79"/>
      <c r="I347" s="210"/>
      <c r="J347" s="160" t="s">
        <v>893</v>
      </c>
      <c r="K347" s="161" t="s">
        <v>802</v>
      </c>
      <c r="L347" s="68"/>
    </row>
    <row r="348" spans="1:12" ht="27" customHeight="1" x14ac:dyDescent="0.35">
      <c r="A348" s="83"/>
      <c r="B348" s="77" t="s">
        <v>1111</v>
      </c>
      <c r="C348" s="89" t="s">
        <v>499</v>
      </c>
      <c r="D348" s="78"/>
      <c r="E348" s="79"/>
      <c r="F348" s="78"/>
      <c r="G348" s="78"/>
      <c r="H348" s="78"/>
      <c r="I348" s="213"/>
      <c r="J348" s="160" t="s">
        <v>504</v>
      </c>
      <c r="K348" s="161" t="s">
        <v>507</v>
      </c>
      <c r="L348" s="68"/>
    </row>
    <row r="349" spans="1:12" ht="27" customHeight="1" x14ac:dyDescent="0.35">
      <c r="A349" s="91"/>
      <c r="B349" s="77" t="s">
        <v>89</v>
      </c>
      <c r="C349" s="71"/>
      <c r="D349" s="116"/>
      <c r="E349" s="136"/>
      <c r="F349" s="136"/>
      <c r="G349" s="136"/>
      <c r="H349" s="136"/>
      <c r="I349" s="117"/>
      <c r="J349" s="164"/>
      <c r="K349" s="164"/>
      <c r="L349" s="73"/>
    </row>
    <row r="350" spans="1:12" ht="27" customHeight="1" x14ac:dyDescent="0.35">
      <c r="A350" s="90">
        <v>52</v>
      </c>
      <c r="B350" s="74" t="s">
        <v>1120</v>
      </c>
      <c r="C350" s="63" t="s">
        <v>562</v>
      </c>
      <c r="D350" s="74" t="s">
        <v>573</v>
      </c>
      <c r="E350" s="75" t="s">
        <v>824</v>
      </c>
      <c r="F350" s="75" t="s">
        <v>824</v>
      </c>
      <c r="G350" s="75" t="s">
        <v>824</v>
      </c>
      <c r="H350" s="75">
        <v>100000</v>
      </c>
      <c r="I350" s="75" t="s">
        <v>824</v>
      </c>
      <c r="J350" s="174" t="s">
        <v>565</v>
      </c>
      <c r="K350" s="174" t="s">
        <v>435</v>
      </c>
      <c r="L350" s="130" t="s">
        <v>11</v>
      </c>
    </row>
    <row r="351" spans="1:12" ht="27" customHeight="1" x14ac:dyDescent="0.35">
      <c r="A351" s="83"/>
      <c r="B351" s="77" t="s">
        <v>1121</v>
      </c>
      <c r="C351" s="89" t="s">
        <v>563</v>
      </c>
      <c r="D351" s="78"/>
      <c r="E351" s="79"/>
      <c r="F351" s="79"/>
      <c r="G351" s="79"/>
      <c r="H351" s="341" t="s">
        <v>1085</v>
      </c>
      <c r="I351" s="79"/>
      <c r="J351" s="172" t="s">
        <v>576</v>
      </c>
      <c r="K351" s="209" t="s">
        <v>568</v>
      </c>
      <c r="L351" s="119"/>
    </row>
    <row r="352" spans="1:12" ht="27" customHeight="1" x14ac:dyDescent="0.35">
      <c r="A352" s="83"/>
      <c r="B352" s="77" t="s">
        <v>119</v>
      </c>
      <c r="C352" s="89"/>
      <c r="D352" s="78"/>
      <c r="E352" s="79"/>
      <c r="F352" s="79"/>
      <c r="G352" s="79"/>
      <c r="H352" s="79"/>
      <c r="I352" s="69"/>
      <c r="J352" s="172" t="s">
        <v>577</v>
      </c>
      <c r="K352" s="209" t="s">
        <v>569</v>
      </c>
      <c r="L352" s="119"/>
    </row>
    <row r="353" spans="1:12" ht="27" customHeight="1" x14ac:dyDescent="0.35">
      <c r="A353" s="83"/>
      <c r="B353" s="77" t="s">
        <v>89</v>
      </c>
      <c r="C353" s="89"/>
      <c r="D353" s="78"/>
      <c r="E353" s="79"/>
      <c r="F353" s="79"/>
      <c r="G353" s="79"/>
      <c r="H353" s="79"/>
      <c r="I353" s="69"/>
      <c r="J353" s="89" t="s">
        <v>321</v>
      </c>
      <c r="K353" s="119"/>
      <c r="L353" s="119"/>
    </row>
    <row r="354" spans="1:12" ht="27" customHeight="1" x14ac:dyDescent="0.35">
      <c r="A354" s="83"/>
      <c r="B354" s="77"/>
      <c r="C354" s="89"/>
      <c r="D354" s="78"/>
      <c r="E354" s="85"/>
      <c r="F354" s="69"/>
      <c r="G354" s="69"/>
      <c r="H354" s="69"/>
      <c r="I354" s="69"/>
      <c r="J354" s="172"/>
      <c r="K354" s="161"/>
      <c r="L354" s="68"/>
    </row>
    <row r="355" spans="1:12" ht="27" customHeight="1" x14ac:dyDescent="0.35">
      <c r="A355" s="90">
        <v>53</v>
      </c>
      <c r="B355" s="74" t="s">
        <v>93</v>
      </c>
      <c r="C355" s="40" t="s">
        <v>509</v>
      </c>
      <c r="D355" s="206" t="s">
        <v>512</v>
      </c>
      <c r="E355" s="127" t="s">
        <v>824</v>
      </c>
      <c r="F355" s="127" t="s">
        <v>824</v>
      </c>
      <c r="G355" s="123">
        <v>898000</v>
      </c>
      <c r="H355" s="127" t="s">
        <v>824</v>
      </c>
      <c r="I355" s="127" t="s">
        <v>824</v>
      </c>
      <c r="J355" s="149" t="s">
        <v>515</v>
      </c>
      <c r="K355" s="149" t="s">
        <v>518</v>
      </c>
      <c r="L355" s="66" t="s">
        <v>11</v>
      </c>
    </row>
    <row r="356" spans="1:12" ht="27" customHeight="1" x14ac:dyDescent="0.35">
      <c r="A356" s="83"/>
      <c r="B356" s="77" t="s">
        <v>122</v>
      </c>
      <c r="C356" s="42" t="s">
        <v>510</v>
      </c>
      <c r="D356" s="207" t="s">
        <v>513</v>
      </c>
      <c r="E356" s="210"/>
      <c r="F356" s="210"/>
      <c r="G356" s="352" t="s">
        <v>1039</v>
      </c>
      <c r="H356" s="210"/>
      <c r="I356" s="210"/>
      <c r="J356" s="160" t="s">
        <v>552</v>
      </c>
      <c r="K356" s="161" t="s">
        <v>556</v>
      </c>
      <c r="L356" s="68"/>
    </row>
    <row r="357" spans="1:12" ht="27" customHeight="1" x14ac:dyDescent="0.35">
      <c r="A357" s="91"/>
      <c r="B357" s="116" t="s">
        <v>123</v>
      </c>
      <c r="C357" s="44" t="s">
        <v>511</v>
      </c>
      <c r="D357" s="208" t="s">
        <v>590</v>
      </c>
      <c r="E357" s="211"/>
      <c r="F357" s="211"/>
      <c r="G357" s="211"/>
      <c r="H357" s="211"/>
      <c r="I357" s="211"/>
      <c r="J357" s="168" t="s">
        <v>517</v>
      </c>
      <c r="K357" s="164" t="s">
        <v>519</v>
      </c>
      <c r="L357" s="73"/>
    </row>
    <row r="358" spans="1:12" ht="27" customHeight="1" x14ac:dyDescent="0.35">
      <c r="A358" s="90">
        <v>54</v>
      </c>
      <c r="B358" s="74" t="s">
        <v>779</v>
      </c>
      <c r="C358" s="63" t="s">
        <v>524</v>
      </c>
      <c r="D358" s="74" t="s">
        <v>525</v>
      </c>
      <c r="E358" s="127" t="s">
        <v>824</v>
      </c>
      <c r="F358" s="127" t="s">
        <v>824</v>
      </c>
      <c r="G358" s="127" t="s">
        <v>824</v>
      </c>
      <c r="H358" s="75" t="s">
        <v>824</v>
      </c>
      <c r="I358" s="75">
        <v>450000</v>
      </c>
      <c r="J358" s="149" t="s">
        <v>526</v>
      </c>
      <c r="K358" s="174" t="s">
        <v>529</v>
      </c>
      <c r="L358" s="66" t="s">
        <v>11</v>
      </c>
    </row>
    <row r="359" spans="1:12" ht="27" customHeight="1" x14ac:dyDescent="0.35">
      <c r="A359" s="83"/>
      <c r="B359" s="77" t="s">
        <v>124</v>
      </c>
      <c r="C359" s="89" t="s">
        <v>322</v>
      </c>
      <c r="D359" s="78"/>
      <c r="E359" s="79"/>
      <c r="F359" s="79"/>
      <c r="G359" s="79"/>
      <c r="H359" s="79"/>
      <c r="I359" s="79"/>
      <c r="J359" s="160" t="s">
        <v>549</v>
      </c>
      <c r="K359" s="209" t="s">
        <v>530</v>
      </c>
      <c r="L359" s="68"/>
    </row>
    <row r="360" spans="1:12" ht="27" customHeight="1" x14ac:dyDescent="0.35">
      <c r="A360" s="83"/>
      <c r="B360" s="77" t="s">
        <v>123</v>
      </c>
      <c r="C360" s="89"/>
      <c r="D360" s="78"/>
      <c r="E360" s="79"/>
      <c r="F360" s="78"/>
      <c r="G360" s="78"/>
      <c r="H360" s="78"/>
      <c r="I360" s="78"/>
      <c r="J360" s="160" t="s">
        <v>880</v>
      </c>
      <c r="K360" s="209"/>
      <c r="L360" s="68"/>
    </row>
    <row r="361" spans="1:12" ht="27" customHeight="1" x14ac:dyDescent="0.35">
      <c r="A361" s="83"/>
      <c r="B361" s="77"/>
      <c r="C361" s="89"/>
      <c r="D361" s="78"/>
      <c r="E361" s="85"/>
      <c r="F361" s="69"/>
      <c r="G361" s="69"/>
      <c r="H361" s="69"/>
      <c r="I361" s="69"/>
      <c r="J361" s="172"/>
      <c r="K361" s="161"/>
      <c r="L361" s="68"/>
    </row>
    <row r="362" spans="1:12" ht="27" customHeight="1" x14ac:dyDescent="0.35">
      <c r="A362" s="83"/>
      <c r="B362" s="77"/>
      <c r="C362" s="89"/>
      <c r="D362" s="78"/>
      <c r="E362" s="85"/>
      <c r="F362" s="69"/>
      <c r="G362" s="69"/>
      <c r="H362" s="69"/>
      <c r="I362" s="69"/>
      <c r="J362" s="172"/>
      <c r="K362" s="161"/>
      <c r="L362" s="68"/>
    </row>
    <row r="363" spans="1:12" ht="27" customHeight="1" x14ac:dyDescent="0.35">
      <c r="A363" s="91"/>
      <c r="B363" s="116"/>
      <c r="C363" s="71"/>
      <c r="D363" s="115"/>
      <c r="E363" s="128"/>
      <c r="F363" s="114"/>
      <c r="G363" s="114"/>
      <c r="H363" s="114"/>
      <c r="I363" s="114"/>
      <c r="J363" s="175"/>
      <c r="K363" s="164"/>
      <c r="L363" s="73"/>
    </row>
    <row r="364" spans="1:12" ht="27" customHeight="1" x14ac:dyDescent="0.35">
      <c r="A364" s="320"/>
      <c r="B364" s="320"/>
      <c r="C364" s="320"/>
      <c r="D364" s="320"/>
      <c r="E364" s="320">
        <v>77</v>
      </c>
      <c r="F364" s="320"/>
      <c r="G364" s="320"/>
      <c r="H364" s="320"/>
      <c r="I364" s="320"/>
      <c r="J364" s="320"/>
      <c r="K364" s="320"/>
      <c r="L364" s="108" t="s">
        <v>79</v>
      </c>
    </row>
    <row r="365" spans="1:12" ht="27" customHeight="1" x14ac:dyDescent="0.4">
      <c r="A365" s="445" t="s">
        <v>4</v>
      </c>
      <c r="B365" s="445"/>
      <c r="C365" s="445"/>
      <c r="D365" s="445"/>
      <c r="E365" s="445"/>
      <c r="F365" s="445"/>
      <c r="G365" s="445"/>
      <c r="H365" s="445"/>
      <c r="I365" s="445"/>
      <c r="J365" s="445"/>
      <c r="K365" s="445"/>
      <c r="L365" s="445"/>
    </row>
    <row r="366" spans="1:12" ht="27" customHeight="1" x14ac:dyDescent="0.4">
      <c r="A366" s="445" t="s">
        <v>895</v>
      </c>
      <c r="B366" s="445"/>
      <c r="C366" s="445"/>
      <c r="D366" s="445"/>
      <c r="E366" s="445"/>
      <c r="F366" s="445"/>
      <c r="G366" s="445"/>
      <c r="H366" s="445"/>
      <c r="I366" s="445"/>
      <c r="J366" s="445"/>
      <c r="K366" s="445"/>
      <c r="L366" s="445"/>
    </row>
    <row r="367" spans="1:12" ht="27" customHeight="1" x14ac:dyDescent="0.4">
      <c r="A367" s="445" t="s">
        <v>911</v>
      </c>
      <c r="B367" s="445"/>
      <c r="C367" s="445"/>
      <c r="D367" s="445"/>
      <c r="E367" s="445"/>
      <c r="F367" s="445"/>
      <c r="G367" s="445"/>
      <c r="H367" s="445"/>
      <c r="I367" s="445"/>
      <c r="J367" s="445"/>
      <c r="K367" s="445"/>
      <c r="L367" s="445"/>
    </row>
    <row r="368" spans="1:12" ht="27" customHeight="1" x14ac:dyDescent="0.4">
      <c r="A368" s="96" t="s">
        <v>851</v>
      </c>
      <c r="B368" s="96"/>
      <c r="C368" s="96"/>
      <c r="D368" s="96"/>
      <c r="E368" s="316"/>
      <c r="F368" s="316"/>
      <c r="G368" s="316"/>
      <c r="H368" s="316"/>
      <c r="I368" s="316"/>
      <c r="J368" s="316"/>
      <c r="K368" s="316"/>
      <c r="L368" s="98"/>
    </row>
    <row r="369" spans="1:12" ht="27" customHeight="1" x14ac:dyDescent="0.4">
      <c r="A369" s="96" t="s">
        <v>852</v>
      </c>
      <c r="B369" s="96"/>
      <c r="C369" s="316"/>
      <c r="D369" s="316"/>
      <c r="E369" s="316"/>
      <c r="F369" s="316"/>
      <c r="G369" s="316"/>
      <c r="H369" s="316"/>
      <c r="I369" s="316"/>
      <c r="J369" s="316"/>
      <c r="K369" s="316"/>
      <c r="L369" s="98"/>
    </row>
    <row r="370" spans="1:12" ht="27" customHeight="1" x14ac:dyDescent="0.4">
      <c r="A370" s="317"/>
      <c r="B370" s="437" t="s">
        <v>73</v>
      </c>
      <c r="C370" s="437"/>
      <c r="D370" s="437"/>
      <c r="E370" s="437"/>
      <c r="F370" s="437"/>
      <c r="G370" s="437"/>
      <c r="H370" s="437"/>
      <c r="I370" s="437"/>
      <c r="J370" s="437"/>
      <c r="K370" s="437"/>
      <c r="L370" s="437"/>
    </row>
    <row r="371" spans="1:12" ht="27" customHeight="1" x14ac:dyDescent="0.4">
      <c r="A371" s="438" t="s">
        <v>790</v>
      </c>
      <c r="B371" s="438"/>
      <c r="C371" s="438"/>
      <c r="D371" s="438"/>
      <c r="E371" s="438"/>
      <c r="F371" s="438"/>
      <c r="G371" s="438"/>
      <c r="H371" s="438"/>
      <c r="I371" s="438"/>
      <c r="J371" s="438"/>
      <c r="K371" s="438"/>
      <c r="L371" s="438"/>
    </row>
    <row r="372" spans="1:12" ht="27" customHeight="1" x14ac:dyDescent="0.35">
      <c r="A372" s="318"/>
      <c r="B372" s="63"/>
      <c r="C372" s="64"/>
      <c r="D372" s="68" t="s">
        <v>7</v>
      </c>
      <c r="E372" s="442" t="s">
        <v>15</v>
      </c>
      <c r="F372" s="443"/>
      <c r="G372" s="443"/>
      <c r="H372" s="443"/>
      <c r="I372" s="444"/>
      <c r="J372" s="319" t="s">
        <v>42</v>
      </c>
      <c r="K372" s="66"/>
      <c r="L372" s="90" t="s">
        <v>34</v>
      </c>
    </row>
    <row r="373" spans="1:12" ht="27" customHeight="1" x14ac:dyDescent="0.35">
      <c r="A373" s="67" t="s">
        <v>5</v>
      </c>
      <c r="B373" s="68" t="s">
        <v>3</v>
      </c>
      <c r="C373" s="67" t="s">
        <v>6</v>
      </c>
      <c r="D373" s="68" t="s">
        <v>8</v>
      </c>
      <c r="E373" s="318">
        <v>2561</v>
      </c>
      <c r="F373" s="66">
        <v>2562</v>
      </c>
      <c r="G373" s="66">
        <v>2563</v>
      </c>
      <c r="H373" s="66">
        <v>2564</v>
      </c>
      <c r="I373" s="66">
        <v>2565</v>
      </c>
      <c r="J373" s="68" t="s">
        <v>43</v>
      </c>
      <c r="K373" s="68" t="s">
        <v>45</v>
      </c>
      <c r="L373" s="83" t="s">
        <v>72</v>
      </c>
    </row>
    <row r="374" spans="1:12" ht="27" customHeight="1" x14ac:dyDescent="0.35">
      <c r="A374" s="70"/>
      <c r="B374" s="71"/>
      <c r="C374" s="72"/>
      <c r="D374" s="73"/>
      <c r="E374" s="70" t="s">
        <v>2</v>
      </c>
      <c r="F374" s="73" t="s">
        <v>2</v>
      </c>
      <c r="G374" s="73" t="s">
        <v>2</v>
      </c>
      <c r="H374" s="73" t="s">
        <v>2</v>
      </c>
      <c r="I374" s="73" t="s">
        <v>2</v>
      </c>
      <c r="J374" s="73"/>
      <c r="K374" s="73"/>
      <c r="L374" s="91" t="s">
        <v>71</v>
      </c>
    </row>
    <row r="375" spans="1:12" ht="27" customHeight="1" x14ac:dyDescent="0.35">
      <c r="A375" s="90">
        <v>55</v>
      </c>
      <c r="B375" s="74" t="s">
        <v>93</v>
      </c>
      <c r="C375" s="40" t="s">
        <v>509</v>
      </c>
      <c r="D375" s="206" t="s">
        <v>512</v>
      </c>
      <c r="E375" s="127" t="s">
        <v>824</v>
      </c>
      <c r="F375" s="127" t="s">
        <v>824</v>
      </c>
      <c r="G375" s="127" t="s">
        <v>824</v>
      </c>
      <c r="H375" s="127" t="s">
        <v>824</v>
      </c>
      <c r="I375" s="127">
        <v>860000</v>
      </c>
      <c r="J375" s="149" t="s">
        <v>515</v>
      </c>
      <c r="K375" s="149" t="s">
        <v>518</v>
      </c>
      <c r="L375" s="66" t="s">
        <v>11</v>
      </c>
    </row>
    <row r="376" spans="1:12" ht="27" customHeight="1" x14ac:dyDescent="0.35">
      <c r="A376" s="83"/>
      <c r="B376" s="77" t="s">
        <v>125</v>
      </c>
      <c r="C376" s="42" t="s">
        <v>510</v>
      </c>
      <c r="D376" s="207" t="s">
        <v>513</v>
      </c>
      <c r="E376" s="210"/>
      <c r="F376" s="210"/>
      <c r="G376" s="210"/>
      <c r="H376" s="210"/>
      <c r="I376" s="210"/>
      <c r="J376" s="160" t="s">
        <v>553</v>
      </c>
      <c r="K376" s="161" t="s">
        <v>556</v>
      </c>
      <c r="L376" s="68"/>
    </row>
    <row r="377" spans="1:12" ht="27" customHeight="1" x14ac:dyDescent="0.35">
      <c r="A377" s="91"/>
      <c r="B377" s="116" t="s">
        <v>123</v>
      </c>
      <c r="C377" s="44" t="s">
        <v>511</v>
      </c>
      <c r="D377" s="208" t="s">
        <v>550</v>
      </c>
      <c r="E377" s="211"/>
      <c r="F377" s="211"/>
      <c r="G377" s="211"/>
      <c r="H377" s="211"/>
      <c r="I377" s="211"/>
      <c r="J377" s="168" t="s">
        <v>517</v>
      </c>
      <c r="K377" s="164" t="s">
        <v>519</v>
      </c>
      <c r="L377" s="73"/>
    </row>
    <row r="378" spans="1:12" ht="27" customHeight="1" x14ac:dyDescent="0.35">
      <c r="A378" s="83">
        <v>56</v>
      </c>
      <c r="B378" s="77" t="s">
        <v>93</v>
      </c>
      <c r="C378" s="42" t="s">
        <v>509</v>
      </c>
      <c r="D378" s="206" t="s">
        <v>512</v>
      </c>
      <c r="E378" s="127" t="s">
        <v>824</v>
      </c>
      <c r="F378" s="127" t="s">
        <v>824</v>
      </c>
      <c r="G378" s="123">
        <v>664000</v>
      </c>
      <c r="H378" s="127" t="s">
        <v>824</v>
      </c>
      <c r="I378" s="127" t="s">
        <v>824</v>
      </c>
      <c r="J378" s="149" t="s">
        <v>515</v>
      </c>
      <c r="K378" s="149" t="s">
        <v>518</v>
      </c>
      <c r="L378" s="66" t="s">
        <v>11</v>
      </c>
    </row>
    <row r="379" spans="1:12" ht="27" customHeight="1" x14ac:dyDescent="0.35">
      <c r="A379" s="83"/>
      <c r="B379" s="77" t="s">
        <v>126</v>
      </c>
      <c r="C379" s="42" t="s">
        <v>510</v>
      </c>
      <c r="D379" s="207" t="s">
        <v>513</v>
      </c>
      <c r="E379" s="210"/>
      <c r="F379" s="210"/>
      <c r="G379" s="352" t="s">
        <v>1071</v>
      </c>
      <c r="H379" s="352"/>
      <c r="I379" s="213"/>
      <c r="J379" s="160" t="s">
        <v>554</v>
      </c>
      <c r="K379" s="161" t="s">
        <v>556</v>
      </c>
      <c r="L379" s="68"/>
    </row>
    <row r="380" spans="1:12" ht="27" customHeight="1" x14ac:dyDescent="0.35">
      <c r="A380" s="83"/>
      <c r="B380" s="77" t="s">
        <v>123</v>
      </c>
      <c r="C380" s="44" t="s">
        <v>511</v>
      </c>
      <c r="D380" s="208" t="s">
        <v>551</v>
      </c>
      <c r="E380" s="211"/>
      <c r="F380" s="211"/>
      <c r="G380" s="211"/>
      <c r="H380" s="211"/>
      <c r="I380" s="211"/>
      <c r="J380" s="168" t="s">
        <v>555</v>
      </c>
      <c r="K380" s="164" t="s">
        <v>519</v>
      </c>
      <c r="L380" s="73"/>
    </row>
    <row r="381" spans="1:12" ht="27" customHeight="1" x14ac:dyDescent="0.35">
      <c r="A381" s="90">
        <v>57</v>
      </c>
      <c r="B381" s="74" t="s">
        <v>93</v>
      </c>
      <c r="C381" s="40" t="s">
        <v>509</v>
      </c>
      <c r="D381" s="206" t="s">
        <v>512</v>
      </c>
      <c r="E381" s="127" t="s">
        <v>824</v>
      </c>
      <c r="F381" s="127" t="s">
        <v>824</v>
      </c>
      <c r="G381" s="127" t="s">
        <v>824</v>
      </c>
      <c r="H381" s="123">
        <v>700000</v>
      </c>
      <c r="I381" s="127" t="s">
        <v>824</v>
      </c>
      <c r="J381" s="149" t="s">
        <v>515</v>
      </c>
      <c r="K381" s="149" t="s">
        <v>518</v>
      </c>
      <c r="L381" s="66" t="s">
        <v>11</v>
      </c>
    </row>
    <row r="382" spans="1:12" ht="27" customHeight="1" x14ac:dyDescent="0.35">
      <c r="A382" s="83"/>
      <c r="B382" s="77" t="s">
        <v>128</v>
      </c>
      <c r="C382" s="42" t="s">
        <v>510</v>
      </c>
      <c r="D382" s="207" t="s">
        <v>513</v>
      </c>
      <c r="E382" s="210"/>
      <c r="F382" s="210"/>
      <c r="G382" s="210"/>
      <c r="H382" s="352" t="s">
        <v>1040</v>
      </c>
      <c r="I382" s="352"/>
      <c r="J382" s="160" t="s">
        <v>557</v>
      </c>
      <c r="K382" s="161" t="s">
        <v>556</v>
      </c>
      <c r="L382" s="68"/>
    </row>
    <row r="383" spans="1:12" ht="27" customHeight="1" x14ac:dyDescent="0.35">
      <c r="A383" s="91"/>
      <c r="B383" s="116" t="s">
        <v>123</v>
      </c>
      <c r="C383" s="44" t="s">
        <v>511</v>
      </c>
      <c r="D383" s="208" t="s">
        <v>586</v>
      </c>
      <c r="E383" s="211"/>
      <c r="F383" s="211"/>
      <c r="G383" s="211"/>
      <c r="H383" s="211"/>
      <c r="I383" s="211"/>
      <c r="J383" s="168" t="s">
        <v>555</v>
      </c>
      <c r="K383" s="164" t="s">
        <v>519</v>
      </c>
      <c r="L383" s="73"/>
    </row>
    <row r="384" spans="1:12" ht="27" customHeight="1" x14ac:dyDescent="0.35">
      <c r="A384" s="90">
        <v>58</v>
      </c>
      <c r="B384" s="74" t="s">
        <v>93</v>
      </c>
      <c r="C384" s="40" t="s">
        <v>509</v>
      </c>
      <c r="D384" s="206" t="s">
        <v>558</v>
      </c>
      <c r="E384" s="127" t="s">
        <v>824</v>
      </c>
      <c r="F384" s="127" t="s">
        <v>824</v>
      </c>
      <c r="G384" s="127" t="s">
        <v>824</v>
      </c>
      <c r="H384" s="127" t="s">
        <v>824</v>
      </c>
      <c r="I384" s="123">
        <v>962000</v>
      </c>
      <c r="J384" s="149" t="s">
        <v>515</v>
      </c>
      <c r="K384" s="149" t="s">
        <v>518</v>
      </c>
      <c r="L384" s="66" t="s">
        <v>11</v>
      </c>
    </row>
    <row r="385" spans="1:12" ht="27" customHeight="1" x14ac:dyDescent="0.35">
      <c r="A385" s="83"/>
      <c r="B385" s="77" t="s">
        <v>129</v>
      </c>
      <c r="C385" s="42" t="s">
        <v>510</v>
      </c>
      <c r="D385" s="207" t="s">
        <v>587</v>
      </c>
      <c r="E385" s="210"/>
      <c r="F385" s="210"/>
      <c r="G385" s="210"/>
      <c r="H385" s="210"/>
      <c r="I385" s="210"/>
      <c r="J385" s="160" t="s">
        <v>1709</v>
      </c>
      <c r="K385" s="161" t="s">
        <v>556</v>
      </c>
      <c r="L385" s="68"/>
    </row>
    <row r="386" spans="1:12" ht="27" customHeight="1" x14ac:dyDescent="0.35">
      <c r="A386" s="83"/>
      <c r="B386" s="77" t="s">
        <v>123</v>
      </c>
      <c r="C386" s="42" t="s">
        <v>511</v>
      </c>
      <c r="D386" s="212"/>
      <c r="E386" s="213"/>
      <c r="F386" s="213"/>
      <c r="G386" s="213"/>
      <c r="H386" s="213"/>
      <c r="I386" s="213"/>
      <c r="J386" s="160" t="s">
        <v>555</v>
      </c>
      <c r="K386" s="161" t="s">
        <v>519</v>
      </c>
      <c r="L386" s="68"/>
    </row>
    <row r="387" spans="1:12" ht="27" customHeight="1" x14ac:dyDescent="0.35">
      <c r="A387" s="83"/>
      <c r="B387" s="77"/>
      <c r="C387" s="42"/>
      <c r="D387" s="212"/>
      <c r="E387" s="213"/>
      <c r="F387" s="213"/>
      <c r="G387" s="213"/>
      <c r="H387" s="213"/>
      <c r="I387" s="213"/>
      <c r="J387" s="160"/>
      <c r="K387" s="161"/>
      <c r="L387" s="68"/>
    </row>
    <row r="388" spans="1:12" ht="27" customHeight="1" x14ac:dyDescent="0.35">
      <c r="A388" s="90">
        <v>59</v>
      </c>
      <c r="B388" s="74" t="s">
        <v>93</v>
      </c>
      <c r="C388" s="40" t="s">
        <v>509</v>
      </c>
      <c r="D388" s="206" t="s">
        <v>512</v>
      </c>
      <c r="E388" s="127" t="s">
        <v>824</v>
      </c>
      <c r="F388" s="127" t="s">
        <v>824</v>
      </c>
      <c r="G388" s="127" t="s">
        <v>824</v>
      </c>
      <c r="H388" s="127" t="s">
        <v>824</v>
      </c>
      <c r="I388" s="123">
        <v>664000</v>
      </c>
      <c r="J388" s="149" t="s">
        <v>515</v>
      </c>
      <c r="K388" s="149" t="s">
        <v>518</v>
      </c>
      <c r="L388" s="66" t="s">
        <v>11</v>
      </c>
    </row>
    <row r="389" spans="1:12" ht="27" customHeight="1" x14ac:dyDescent="0.35">
      <c r="A389" s="83"/>
      <c r="B389" s="77" t="s">
        <v>130</v>
      </c>
      <c r="C389" s="42" t="s">
        <v>510</v>
      </c>
      <c r="D389" s="207" t="s">
        <v>513</v>
      </c>
      <c r="E389" s="210"/>
      <c r="F389" s="210"/>
      <c r="G389" s="210"/>
      <c r="H389" s="210"/>
      <c r="I389" s="210"/>
      <c r="J389" s="160" t="s">
        <v>559</v>
      </c>
      <c r="K389" s="161" t="s">
        <v>556</v>
      </c>
      <c r="L389" s="68"/>
    </row>
    <row r="390" spans="1:12" ht="27" customHeight="1" x14ac:dyDescent="0.35">
      <c r="A390" s="91"/>
      <c r="B390" s="116" t="s">
        <v>131</v>
      </c>
      <c r="C390" s="44" t="s">
        <v>511</v>
      </c>
      <c r="D390" s="208" t="s">
        <v>551</v>
      </c>
      <c r="E390" s="211"/>
      <c r="F390" s="211"/>
      <c r="G390" s="211"/>
      <c r="H390" s="211"/>
      <c r="I390" s="211"/>
      <c r="J390" s="168" t="s">
        <v>555</v>
      </c>
      <c r="K390" s="164" t="s">
        <v>519</v>
      </c>
      <c r="L390" s="68"/>
    </row>
    <row r="391" spans="1:12" ht="27" customHeight="1" x14ac:dyDescent="0.35">
      <c r="A391" s="90">
        <v>60</v>
      </c>
      <c r="B391" s="74" t="s">
        <v>133</v>
      </c>
      <c r="C391" s="63" t="s">
        <v>497</v>
      </c>
      <c r="D391" s="74" t="s">
        <v>520</v>
      </c>
      <c r="E391" s="127" t="s">
        <v>824</v>
      </c>
      <c r="F391" s="127" t="s">
        <v>824</v>
      </c>
      <c r="G391" s="127" t="s">
        <v>824</v>
      </c>
      <c r="H391" s="123">
        <v>100000</v>
      </c>
      <c r="I391" s="127"/>
      <c r="J391" s="149" t="s">
        <v>502</v>
      </c>
      <c r="K391" s="149" t="s">
        <v>505</v>
      </c>
      <c r="L391" s="66" t="s">
        <v>11</v>
      </c>
    </row>
    <row r="392" spans="1:12" ht="27" customHeight="1" x14ac:dyDescent="0.35">
      <c r="A392" s="83"/>
      <c r="B392" s="77" t="s">
        <v>134</v>
      </c>
      <c r="C392" s="89" t="s">
        <v>498</v>
      </c>
      <c r="D392" s="78"/>
      <c r="E392" s="79"/>
      <c r="F392" s="79"/>
      <c r="G392" s="79"/>
      <c r="H392" s="79"/>
      <c r="I392" s="79"/>
      <c r="J392" s="160" t="s">
        <v>503</v>
      </c>
      <c r="K392" s="161" t="s">
        <v>506</v>
      </c>
      <c r="L392" s="68"/>
    </row>
    <row r="393" spans="1:12" ht="27" customHeight="1" x14ac:dyDescent="0.35">
      <c r="A393" s="83"/>
      <c r="B393" s="77" t="s">
        <v>26</v>
      </c>
      <c r="C393" s="89" t="s">
        <v>499</v>
      </c>
      <c r="D393" s="78"/>
      <c r="E393" s="79"/>
      <c r="F393" s="78"/>
      <c r="G393" s="78"/>
      <c r="H393" s="78"/>
      <c r="I393" s="78"/>
      <c r="J393" s="160" t="s">
        <v>877</v>
      </c>
      <c r="K393" s="161" t="s">
        <v>507</v>
      </c>
      <c r="L393" s="68"/>
    </row>
    <row r="394" spans="1:12" ht="27" customHeight="1" x14ac:dyDescent="0.35">
      <c r="A394" s="83"/>
      <c r="B394" s="77" t="s">
        <v>131</v>
      </c>
      <c r="C394" s="89"/>
      <c r="D394" s="78"/>
      <c r="E394" s="85"/>
      <c r="F394" s="85"/>
      <c r="G394" s="85"/>
      <c r="H394" s="85"/>
      <c r="I394" s="85"/>
      <c r="J394" s="89"/>
      <c r="K394" s="119"/>
      <c r="L394" s="68"/>
    </row>
    <row r="395" spans="1:12" ht="27" customHeight="1" x14ac:dyDescent="0.35">
      <c r="A395" s="343"/>
      <c r="B395" s="344"/>
      <c r="C395" s="353"/>
      <c r="D395" s="354"/>
      <c r="E395" s="345"/>
      <c r="F395" s="354"/>
      <c r="G395" s="354"/>
      <c r="H395" s="345"/>
      <c r="I395" s="345"/>
      <c r="J395" s="355"/>
      <c r="K395" s="356"/>
      <c r="L395" s="357"/>
    </row>
    <row r="396" spans="1:12" ht="27" customHeight="1" x14ac:dyDescent="0.35">
      <c r="A396" s="358"/>
      <c r="B396" s="359"/>
      <c r="C396" s="360"/>
      <c r="D396" s="361"/>
      <c r="E396" s="362"/>
      <c r="F396" s="362"/>
      <c r="G396" s="362"/>
      <c r="H396" s="362"/>
      <c r="I396" s="362"/>
      <c r="J396" s="363"/>
      <c r="K396" s="364"/>
      <c r="L396" s="365"/>
    </row>
    <row r="397" spans="1:12" ht="27" customHeight="1" x14ac:dyDescent="0.35">
      <c r="A397" s="320"/>
      <c r="B397" s="101"/>
      <c r="C397" s="101"/>
      <c r="D397" s="102" t="s">
        <v>27</v>
      </c>
      <c r="E397" s="102">
        <v>78</v>
      </c>
      <c r="F397" s="103"/>
      <c r="G397" s="103"/>
      <c r="H397" s="103"/>
      <c r="I397" s="103"/>
      <c r="J397" s="103"/>
      <c r="K397" s="104"/>
      <c r="L397" s="105" t="s">
        <v>79</v>
      </c>
    </row>
    <row r="398" spans="1:12" ht="27" customHeight="1" x14ac:dyDescent="0.4">
      <c r="A398" s="445" t="s">
        <v>4</v>
      </c>
      <c r="B398" s="445"/>
      <c r="C398" s="445"/>
      <c r="D398" s="445"/>
      <c r="E398" s="445"/>
      <c r="F398" s="445"/>
      <c r="G398" s="445"/>
      <c r="H398" s="445"/>
      <c r="I398" s="445"/>
      <c r="J398" s="445"/>
      <c r="K398" s="445"/>
      <c r="L398" s="445"/>
    </row>
    <row r="399" spans="1:12" ht="27" customHeight="1" x14ac:dyDescent="0.4">
      <c r="A399" s="445" t="s">
        <v>895</v>
      </c>
      <c r="B399" s="445"/>
      <c r="C399" s="445"/>
      <c r="D399" s="445"/>
      <c r="E399" s="445"/>
      <c r="F399" s="445"/>
      <c r="G399" s="445"/>
      <c r="H399" s="445"/>
      <c r="I399" s="445"/>
      <c r="J399" s="445"/>
      <c r="K399" s="445"/>
      <c r="L399" s="445"/>
    </row>
    <row r="400" spans="1:12" ht="27" customHeight="1" x14ac:dyDescent="0.4">
      <c r="A400" s="445" t="s">
        <v>1016</v>
      </c>
      <c r="B400" s="445"/>
      <c r="C400" s="445"/>
      <c r="D400" s="445"/>
      <c r="E400" s="445"/>
      <c r="F400" s="445"/>
      <c r="G400" s="445"/>
      <c r="H400" s="445"/>
      <c r="I400" s="445"/>
      <c r="J400" s="445"/>
      <c r="K400" s="445"/>
      <c r="L400" s="445"/>
    </row>
    <row r="401" spans="1:12" ht="27" customHeight="1" x14ac:dyDescent="0.4">
      <c r="A401" s="96" t="s">
        <v>851</v>
      </c>
      <c r="B401" s="96"/>
      <c r="C401" s="96"/>
      <c r="D401" s="96"/>
      <c r="E401" s="316"/>
      <c r="F401" s="316"/>
      <c r="G401" s="316"/>
      <c r="H401" s="316"/>
      <c r="I401" s="316"/>
      <c r="J401" s="316"/>
      <c r="K401" s="316"/>
      <c r="L401" s="98"/>
    </row>
    <row r="402" spans="1:12" ht="27" customHeight="1" x14ac:dyDescent="0.4">
      <c r="A402" s="96" t="s">
        <v>852</v>
      </c>
      <c r="B402" s="96"/>
      <c r="C402" s="316"/>
      <c r="D402" s="316"/>
      <c r="E402" s="316"/>
      <c r="F402" s="316"/>
      <c r="G402" s="316"/>
      <c r="H402" s="316"/>
      <c r="I402" s="316"/>
      <c r="J402" s="316"/>
      <c r="K402" s="316"/>
      <c r="L402" s="98"/>
    </row>
    <row r="403" spans="1:12" ht="27" customHeight="1" x14ac:dyDescent="0.4">
      <c r="A403" s="317"/>
      <c r="B403" s="437" t="s">
        <v>73</v>
      </c>
      <c r="C403" s="437"/>
      <c r="D403" s="437"/>
      <c r="E403" s="437"/>
      <c r="F403" s="437"/>
      <c r="G403" s="437"/>
      <c r="H403" s="437"/>
      <c r="I403" s="437"/>
      <c r="J403" s="437"/>
      <c r="K403" s="437"/>
      <c r="L403" s="437"/>
    </row>
    <row r="404" spans="1:12" ht="27" customHeight="1" x14ac:dyDescent="0.4">
      <c r="A404" s="438" t="s">
        <v>790</v>
      </c>
      <c r="B404" s="438"/>
      <c r="C404" s="438"/>
      <c r="D404" s="438"/>
      <c r="E404" s="438"/>
      <c r="F404" s="438"/>
      <c r="G404" s="438"/>
      <c r="H404" s="438"/>
      <c r="I404" s="438"/>
      <c r="J404" s="438"/>
      <c r="K404" s="438"/>
      <c r="L404" s="438"/>
    </row>
    <row r="405" spans="1:12" ht="27" customHeight="1" x14ac:dyDescent="0.35">
      <c r="A405" s="318"/>
      <c r="B405" s="63"/>
      <c r="C405" s="64"/>
      <c r="D405" s="68" t="s">
        <v>7</v>
      </c>
      <c r="E405" s="442" t="s">
        <v>15</v>
      </c>
      <c r="F405" s="443"/>
      <c r="G405" s="443"/>
      <c r="H405" s="443"/>
      <c r="I405" s="444"/>
      <c r="J405" s="319" t="s">
        <v>42</v>
      </c>
      <c r="K405" s="66"/>
      <c r="L405" s="90" t="s">
        <v>34</v>
      </c>
    </row>
    <row r="406" spans="1:12" ht="27" customHeight="1" x14ac:dyDescent="0.35">
      <c r="A406" s="67" t="s">
        <v>5</v>
      </c>
      <c r="B406" s="68" t="s">
        <v>3</v>
      </c>
      <c r="C406" s="67" t="s">
        <v>6</v>
      </c>
      <c r="D406" s="68" t="s">
        <v>8</v>
      </c>
      <c r="E406" s="318">
        <v>2561</v>
      </c>
      <c r="F406" s="66">
        <v>2562</v>
      </c>
      <c r="G406" s="66">
        <v>2563</v>
      </c>
      <c r="H406" s="66">
        <v>2564</v>
      </c>
      <c r="I406" s="66">
        <v>2565</v>
      </c>
      <c r="J406" s="68" t="s">
        <v>43</v>
      </c>
      <c r="K406" s="68" t="s">
        <v>45</v>
      </c>
      <c r="L406" s="83" t="s">
        <v>72</v>
      </c>
    </row>
    <row r="407" spans="1:12" ht="27" customHeight="1" x14ac:dyDescent="0.35">
      <c r="A407" s="70"/>
      <c r="B407" s="71"/>
      <c r="C407" s="72"/>
      <c r="D407" s="73"/>
      <c r="E407" s="70" t="s">
        <v>2</v>
      </c>
      <c r="F407" s="73" t="s">
        <v>2</v>
      </c>
      <c r="G407" s="73" t="s">
        <v>2</v>
      </c>
      <c r="H407" s="73" t="s">
        <v>2</v>
      </c>
      <c r="I407" s="73" t="s">
        <v>2</v>
      </c>
      <c r="J407" s="73"/>
      <c r="K407" s="73"/>
      <c r="L407" s="91" t="s">
        <v>71</v>
      </c>
    </row>
    <row r="408" spans="1:12" ht="27" customHeight="1" x14ac:dyDescent="0.35">
      <c r="A408" s="90">
        <v>61</v>
      </c>
      <c r="B408" s="74" t="s">
        <v>90</v>
      </c>
      <c r="C408" s="63" t="s">
        <v>497</v>
      </c>
      <c r="D408" s="74" t="s">
        <v>500</v>
      </c>
      <c r="E408" s="127" t="s">
        <v>824</v>
      </c>
      <c r="F408" s="127" t="s">
        <v>824</v>
      </c>
      <c r="G408" s="127" t="s">
        <v>824</v>
      </c>
      <c r="H408" s="127">
        <v>232000</v>
      </c>
      <c r="I408" s="127" t="s">
        <v>824</v>
      </c>
      <c r="J408" s="149" t="s">
        <v>526</v>
      </c>
      <c r="K408" s="149" t="s">
        <v>505</v>
      </c>
      <c r="L408" s="66" t="s">
        <v>11</v>
      </c>
    </row>
    <row r="409" spans="1:12" ht="27" customHeight="1" x14ac:dyDescent="0.35">
      <c r="A409" s="83"/>
      <c r="B409" s="77" t="s">
        <v>135</v>
      </c>
      <c r="C409" s="89" t="s">
        <v>498</v>
      </c>
      <c r="D409" s="78" t="s">
        <v>501</v>
      </c>
      <c r="E409" s="79"/>
      <c r="F409" s="79"/>
      <c r="G409" s="79"/>
      <c r="H409" s="79"/>
      <c r="I409" s="79"/>
      <c r="J409" s="160" t="s">
        <v>503</v>
      </c>
      <c r="K409" s="161" t="s">
        <v>506</v>
      </c>
      <c r="L409" s="68"/>
    </row>
    <row r="410" spans="1:12" ht="27" customHeight="1" x14ac:dyDescent="0.35">
      <c r="A410" s="83"/>
      <c r="B410" s="77" t="s">
        <v>111</v>
      </c>
      <c r="C410" s="89" t="s">
        <v>499</v>
      </c>
      <c r="D410" s="78"/>
      <c r="E410" s="79"/>
      <c r="F410" s="78"/>
      <c r="G410" s="78"/>
      <c r="H410" s="79"/>
      <c r="I410" s="79"/>
      <c r="J410" s="160" t="s">
        <v>877</v>
      </c>
      <c r="K410" s="161" t="s">
        <v>507</v>
      </c>
      <c r="L410" s="68"/>
    </row>
    <row r="411" spans="1:12" ht="27" customHeight="1" x14ac:dyDescent="0.35">
      <c r="A411" s="90">
        <v>62</v>
      </c>
      <c r="B411" s="74" t="s">
        <v>90</v>
      </c>
      <c r="C411" s="63" t="s">
        <v>497</v>
      </c>
      <c r="D411" s="74" t="s">
        <v>500</v>
      </c>
      <c r="E411" s="127" t="s">
        <v>824</v>
      </c>
      <c r="F411" s="127" t="s">
        <v>824</v>
      </c>
      <c r="G411" s="127" t="s">
        <v>824</v>
      </c>
      <c r="H411" s="127" t="s">
        <v>824</v>
      </c>
      <c r="I411" s="127">
        <v>232000</v>
      </c>
      <c r="J411" s="149" t="s">
        <v>526</v>
      </c>
      <c r="K411" s="149" t="s">
        <v>505</v>
      </c>
      <c r="L411" s="66" t="s">
        <v>11</v>
      </c>
    </row>
    <row r="412" spans="1:12" ht="27" customHeight="1" x14ac:dyDescent="0.35">
      <c r="A412" s="83"/>
      <c r="B412" s="77" t="s">
        <v>136</v>
      </c>
      <c r="C412" s="89" t="s">
        <v>498</v>
      </c>
      <c r="D412" s="78" t="s">
        <v>501</v>
      </c>
      <c r="E412" s="79"/>
      <c r="F412" s="79"/>
      <c r="G412" s="79"/>
      <c r="H412" s="79"/>
      <c r="I412" s="79"/>
      <c r="J412" s="160" t="s">
        <v>503</v>
      </c>
      <c r="K412" s="161" t="s">
        <v>506</v>
      </c>
      <c r="L412" s="68"/>
    </row>
    <row r="413" spans="1:12" ht="27" customHeight="1" x14ac:dyDescent="0.35">
      <c r="A413" s="91"/>
      <c r="B413" s="77" t="s">
        <v>111</v>
      </c>
      <c r="C413" s="71" t="s">
        <v>499</v>
      </c>
      <c r="D413" s="115"/>
      <c r="E413" s="117"/>
      <c r="F413" s="115"/>
      <c r="G413" s="115"/>
      <c r="H413" s="117"/>
      <c r="I413" s="117"/>
      <c r="J413" s="168" t="s">
        <v>877</v>
      </c>
      <c r="K413" s="164" t="s">
        <v>507</v>
      </c>
      <c r="L413" s="73"/>
    </row>
    <row r="414" spans="1:12" ht="27" customHeight="1" x14ac:dyDescent="0.35">
      <c r="A414" s="90">
        <v>63</v>
      </c>
      <c r="B414" s="74" t="s">
        <v>90</v>
      </c>
      <c r="C414" s="63" t="s">
        <v>497</v>
      </c>
      <c r="D414" s="74" t="s">
        <v>1123</v>
      </c>
      <c r="E414" s="127" t="s">
        <v>824</v>
      </c>
      <c r="F414" s="127" t="s">
        <v>824</v>
      </c>
      <c r="G414" s="127">
        <v>717000</v>
      </c>
      <c r="H414" s="127" t="s">
        <v>824</v>
      </c>
      <c r="I414" s="127" t="s">
        <v>824</v>
      </c>
      <c r="J414" s="149" t="s">
        <v>526</v>
      </c>
      <c r="K414" s="149" t="s">
        <v>505</v>
      </c>
      <c r="L414" s="66" t="s">
        <v>11</v>
      </c>
    </row>
    <row r="415" spans="1:12" ht="27" customHeight="1" x14ac:dyDescent="0.35">
      <c r="A415" s="83"/>
      <c r="B415" s="77" t="s">
        <v>1122</v>
      </c>
      <c r="C415" s="89" t="s">
        <v>498</v>
      </c>
      <c r="D415" s="78" t="s">
        <v>501</v>
      </c>
      <c r="E415" s="79"/>
      <c r="F415" s="79"/>
      <c r="G415" s="79"/>
      <c r="H415" s="79"/>
      <c r="I415" s="79"/>
      <c r="J415" s="160" t="s">
        <v>503</v>
      </c>
      <c r="K415" s="161" t="s">
        <v>506</v>
      </c>
      <c r="L415" s="68"/>
    </row>
    <row r="416" spans="1:12" ht="27" customHeight="1" x14ac:dyDescent="0.35">
      <c r="A416" s="83"/>
      <c r="B416" s="77" t="s">
        <v>111</v>
      </c>
      <c r="C416" s="89" t="s">
        <v>499</v>
      </c>
      <c r="D416" s="78"/>
      <c r="E416" s="79"/>
      <c r="F416" s="78"/>
      <c r="G416" s="78"/>
      <c r="H416" s="79"/>
      <c r="I416" s="79"/>
      <c r="J416" s="160" t="s">
        <v>877</v>
      </c>
      <c r="K416" s="161" t="s">
        <v>507</v>
      </c>
      <c r="L416" s="68"/>
    </row>
    <row r="417" spans="1:12" ht="27" customHeight="1" x14ac:dyDescent="0.35">
      <c r="A417" s="90">
        <v>64</v>
      </c>
      <c r="B417" s="74" t="s">
        <v>1124</v>
      </c>
      <c r="C417" s="40" t="s">
        <v>509</v>
      </c>
      <c r="D417" s="183" t="s">
        <v>1126</v>
      </c>
      <c r="E417" s="127" t="s">
        <v>824</v>
      </c>
      <c r="F417" s="127" t="s">
        <v>824</v>
      </c>
      <c r="G417" s="127">
        <v>460000</v>
      </c>
      <c r="H417" s="127" t="s">
        <v>824</v>
      </c>
      <c r="I417" s="127" t="s">
        <v>824</v>
      </c>
      <c r="J417" s="149" t="s">
        <v>515</v>
      </c>
      <c r="K417" s="149" t="s">
        <v>518</v>
      </c>
      <c r="L417" s="66" t="s">
        <v>11</v>
      </c>
    </row>
    <row r="418" spans="1:12" ht="27" customHeight="1" x14ac:dyDescent="0.35">
      <c r="A418" s="83"/>
      <c r="B418" s="77" t="s">
        <v>1125</v>
      </c>
      <c r="C418" s="42" t="s">
        <v>510</v>
      </c>
      <c r="D418" s="187" t="s">
        <v>1127</v>
      </c>
      <c r="E418" s="210"/>
      <c r="F418" s="210"/>
      <c r="G418" s="352" t="s">
        <v>1039</v>
      </c>
      <c r="H418" s="210"/>
      <c r="I418" s="210"/>
      <c r="J418" s="160" t="s">
        <v>1710</v>
      </c>
      <c r="K418" s="161" t="s">
        <v>556</v>
      </c>
      <c r="L418" s="68"/>
    </row>
    <row r="419" spans="1:12" ht="27" customHeight="1" x14ac:dyDescent="0.35">
      <c r="A419" s="83"/>
      <c r="B419" s="77" t="s">
        <v>26</v>
      </c>
      <c r="C419" s="42" t="s">
        <v>511</v>
      </c>
      <c r="D419" s="366" t="s">
        <v>1128</v>
      </c>
      <c r="E419" s="213"/>
      <c r="F419" s="213"/>
      <c r="G419" s="213"/>
      <c r="H419" s="213"/>
      <c r="I419" s="213"/>
      <c r="J419" s="160" t="s">
        <v>555</v>
      </c>
      <c r="K419" s="161" t="s">
        <v>519</v>
      </c>
      <c r="L419" s="68"/>
    </row>
    <row r="420" spans="1:12" ht="27" customHeight="1" x14ac:dyDescent="0.35">
      <c r="A420" s="83"/>
      <c r="B420" s="77" t="s">
        <v>131</v>
      </c>
      <c r="C420" s="89"/>
      <c r="D420" s="78" t="s">
        <v>501</v>
      </c>
      <c r="E420" s="79"/>
      <c r="F420" s="78"/>
      <c r="G420" s="78"/>
      <c r="H420" s="79"/>
      <c r="I420" s="79"/>
      <c r="J420" s="160"/>
      <c r="K420" s="161"/>
      <c r="L420" s="68"/>
    </row>
    <row r="421" spans="1:12" ht="27" customHeight="1" x14ac:dyDescent="0.35">
      <c r="A421" s="90">
        <v>65</v>
      </c>
      <c r="B421" s="74" t="s">
        <v>1129</v>
      </c>
      <c r="C421" s="40" t="s">
        <v>1132</v>
      </c>
      <c r="D421" s="183" t="s">
        <v>1131</v>
      </c>
      <c r="E421" s="127" t="s">
        <v>824</v>
      </c>
      <c r="F421" s="127" t="s">
        <v>824</v>
      </c>
      <c r="G421" s="127" t="s">
        <v>824</v>
      </c>
      <c r="H421" s="123">
        <v>500000</v>
      </c>
      <c r="I421" s="127" t="s">
        <v>824</v>
      </c>
      <c r="J421" s="149" t="s">
        <v>1133</v>
      </c>
      <c r="K421" s="149" t="s">
        <v>435</v>
      </c>
      <c r="L421" s="66" t="s">
        <v>11</v>
      </c>
    </row>
    <row r="422" spans="1:12" ht="27" customHeight="1" x14ac:dyDescent="0.35">
      <c r="A422" s="83"/>
      <c r="B422" s="77" t="s">
        <v>1130</v>
      </c>
      <c r="C422" s="42"/>
      <c r="D422" s="207"/>
      <c r="E422" s="210"/>
      <c r="F422" s="210"/>
      <c r="G422" s="210"/>
      <c r="H422" s="210"/>
      <c r="I422" s="210"/>
      <c r="J422" s="160" t="s">
        <v>1134</v>
      </c>
      <c r="K422" s="161" t="s">
        <v>1088</v>
      </c>
      <c r="L422" s="68"/>
    </row>
    <row r="423" spans="1:12" ht="27" customHeight="1" x14ac:dyDescent="0.35">
      <c r="A423" s="91"/>
      <c r="B423" s="116" t="s">
        <v>131</v>
      </c>
      <c r="C423" s="44"/>
      <c r="D423" s="208"/>
      <c r="E423" s="211"/>
      <c r="F423" s="211"/>
      <c r="G423" s="211"/>
      <c r="H423" s="211"/>
      <c r="I423" s="211"/>
      <c r="J423" s="168"/>
      <c r="K423" s="164"/>
      <c r="L423" s="68"/>
    </row>
    <row r="424" spans="1:12" ht="27" customHeight="1" x14ac:dyDescent="0.35">
      <c r="A424" s="90">
        <v>66</v>
      </c>
      <c r="B424" s="74" t="s">
        <v>1135</v>
      </c>
      <c r="C424" s="63" t="s">
        <v>1136</v>
      </c>
      <c r="D424" s="74" t="s">
        <v>1131</v>
      </c>
      <c r="E424" s="123" t="s">
        <v>824</v>
      </c>
      <c r="F424" s="127">
        <v>500000</v>
      </c>
      <c r="G424" s="127" t="s">
        <v>824</v>
      </c>
      <c r="H424" s="127" t="s">
        <v>824</v>
      </c>
      <c r="I424" s="127" t="s">
        <v>824</v>
      </c>
      <c r="J424" s="149" t="s">
        <v>1141</v>
      </c>
      <c r="K424" s="149" t="s">
        <v>1140</v>
      </c>
      <c r="L424" s="66" t="s">
        <v>11</v>
      </c>
    </row>
    <row r="425" spans="1:12" ht="27.75" customHeight="1" x14ac:dyDescent="0.35">
      <c r="A425" s="83"/>
      <c r="B425" s="77" t="s">
        <v>1139</v>
      </c>
      <c r="C425" s="89" t="s">
        <v>1137</v>
      </c>
      <c r="D425" s="78" t="s">
        <v>1138</v>
      </c>
      <c r="E425" s="79"/>
      <c r="F425" s="79"/>
      <c r="G425" s="79"/>
      <c r="H425" s="79"/>
      <c r="I425" s="79"/>
      <c r="J425" s="160" t="s">
        <v>1142</v>
      </c>
      <c r="K425" s="161"/>
      <c r="L425" s="68"/>
    </row>
    <row r="426" spans="1:12" ht="27" customHeight="1" x14ac:dyDescent="0.35">
      <c r="A426" s="83"/>
      <c r="B426" s="77" t="s">
        <v>131</v>
      </c>
      <c r="C426" s="89"/>
      <c r="D426" s="78"/>
      <c r="E426" s="79"/>
      <c r="F426" s="78"/>
      <c r="G426" s="78"/>
      <c r="H426" s="78"/>
      <c r="I426" s="78"/>
      <c r="J426" s="160"/>
      <c r="K426" s="161"/>
      <c r="L426" s="68"/>
    </row>
    <row r="427" spans="1:12" ht="27" customHeight="1" x14ac:dyDescent="0.35">
      <c r="A427" s="83"/>
      <c r="B427" s="77" t="s">
        <v>27</v>
      </c>
      <c r="C427" s="89"/>
      <c r="D427" s="78"/>
      <c r="E427" s="85"/>
      <c r="F427" s="85"/>
      <c r="G427" s="85"/>
      <c r="H427" s="85"/>
      <c r="I427" s="85"/>
      <c r="J427" s="89"/>
      <c r="K427" s="119"/>
      <c r="L427" s="68"/>
    </row>
    <row r="428" spans="1:12" ht="27" customHeight="1" x14ac:dyDescent="0.35">
      <c r="A428" s="83"/>
      <c r="B428" s="77"/>
      <c r="C428" s="89"/>
      <c r="D428" s="78"/>
      <c r="E428" s="79"/>
      <c r="F428" s="78"/>
      <c r="G428" s="78"/>
      <c r="H428" s="79"/>
      <c r="I428" s="79"/>
      <c r="J428" s="160"/>
      <c r="K428" s="161"/>
      <c r="L428" s="68"/>
    </row>
    <row r="429" spans="1:12" ht="27" customHeight="1" x14ac:dyDescent="0.35">
      <c r="A429" s="91"/>
      <c r="B429" s="116"/>
      <c r="C429" s="71"/>
      <c r="D429" s="115"/>
      <c r="E429" s="117"/>
      <c r="F429" s="115"/>
      <c r="G429" s="115"/>
      <c r="H429" s="117"/>
      <c r="I429" s="117"/>
      <c r="J429" s="168"/>
      <c r="K429" s="164"/>
      <c r="L429" s="73"/>
    </row>
    <row r="430" spans="1:12" ht="27" customHeight="1" x14ac:dyDescent="0.35">
      <c r="A430" s="320"/>
      <c r="B430" s="101"/>
      <c r="C430" s="101"/>
      <c r="D430" s="102" t="s">
        <v>27</v>
      </c>
      <c r="E430" s="102">
        <v>79</v>
      </c>
      <c r="F430" s="103"/>
      <c r="G430" s="103"/>
      <c r="H430" s="103"/>
      <c r="I430" s="103"/>
      <c r="J430" s="103"/>
      <c r="K430" s="104"/>
      <c r="L430" s="105" t="s">
        <v>79</v>
      </c>
    </row>
    <row r="431" spans="1:12" ht="27" customHeight="1" x14ac:dyDescent="0.4">
      <c r="A431" s="445" t="s">
        <v>4</v>
      </c>
      <c r="B431" s="445"/>
      <c r="C431" s="445"/>
      <c r="D431" s="445"/>
      <c r="E431" s="445"/>
      <c r="F431" s="445"/>
      <c r="G431" s="445"/>
      <c r="H431" s="445"/>
      <c r="I431" s="445"/>
      <c r="J431" s="445"/>
      <c r="K431" s="445"/>
      <c r="L431" s="445"/>
    </row>
    <row r="432" spans="1:12" ht="27" customHeight="1" x14ac:dyDescent="0.4">
      <c r="A432" s="445" t="s">
        <v>895</v>
      </c>
      <c r="B432" s="445"/>
      <c r="C432" s="445"/>
      <c r="D432" s="445"/>
      <c r="E432" s="445"/>
      <c r="F432" s="445"/>
      <c r="G432" s="445"/>
      <c r="H432" s="445"/>
      <c r="I432" s="445"/>
      <c r="J432" s="445"/>
      <c r="K432" s="445"/>
      <c r="L432" s="445"/>
    </row>
    <row r="433" spans="1:12" ht="27" customHeight="1" x14ac:dyDescent="0.4">
      <c r="A433" s="445" t="s">
        <v>1016</v>
      </c>
      <c r="B433" s="445"/>
      <c r="C433" s="445"/>
      <c r="D433" s="445"/>
      <c r="E433" s="445"/>
      <c r="F433" s="445"/>
      <c r="G433" s="445"/>
      <c r="H433" s="445"/>
      <c r="I433" s="445"/>
      <c r="J433" s="445"/>
      <c r="K433" s="445"/>
      <c r="L433" s="445"/>
    </row>
    <row r="434" spans="1:12" ht="27" customHeight="1" x14ac:dyDescent="0.4">
      <c r="A434" s="96" t="s">
        <v>851</v>
      </c>
      <c r="B434" s="96"/>
      <c r="C434" s="96"/>
      <c r="D434" s="96"/>
      <c r="E434" s="316"/>
      <c r="F434" s="316"/>
      <c r="G434" s="316"/>
      <c r="H434" s="316"/>
      <c r="I434" s="316"/>
      <c r="J434" s="316"/>
      <c r="K434" s="316"/>
      <c r="L434" s="98"/>
    </row>
    <row r="435" spans="1:12" ht="27" customHeight="1" x14ac:dyDescent="0.4">
      <c r="A435" s="96" t="s">
        <v>852</v>
      </c>
      <c r="B435" s="96"/>
      <c r="C435" s="316"/>
      <c r="D435" s="316"/>
      <c r="E435" s="316"/>
      <c r="F435" s="316"/>
      <c r="G435" s="316"/>
      <c r="H435" s="316"/>
      <c r="I435" s="316"/>
      <c r="J435" s="316"/>
      <c r="K435" s="316"/>
      <c r="L435" s="98"/>
    </row>
    <row r="436" spans="1:12" ht="27" customHeight="1" x14ac:dyDescent="0.4">
      <c r="A436" s="317"/>
      <c r="B436" s="437" t="s">
        <v>73</v>
      </c>
      <c r="C436" s="437"/>
      <c r="D436" s="437"/>
      <c r="E436" s="437"/>
      <c r="F436" s="437"/>
      <c r="G436" s="437"/>
      <c r="H436" s="437"/>
      <c r="I436" s="437"/>
      <c r="J436" s="437"/>
      <c r="K436" s="437"/>
      <c r="L436" s="437"/>
    </row>
    <row r="437" spans="1:12" ht="27" customHeight="1" x14ac:dyDescent="0.4">
      <c r="A437" s="438" t="s">
        <v>790</v>
      </c>
      <c r="B437" s="438"/>
      <c r="C437" s="438"/>
      <c r="D437" s="438"/>
      <c r="E437" s="438"/>
      <c r="F437" s="438"/>
      <c r="G437" s="438"/>
      <c r="H437" s="438"/>
      <c r="I437" s="438"/>
      <c r="J437" s="438"/>
      <c r="K437" s="438"/>
      <c r="L437" s="438"/>
    </row>
    <row r="438" spans="1:12" ht="27" customHeight="1" x14ac:dyDescent="0.35">
      <c r="A438" s="318"/>
      <c r="B438" s="63"/>
      <c r="C438" s="64"/>
      <c r="D438" s="68" t="s">
        <v>7</v>
      </c>
      <c r="E438" s="442" t="s">
        <v>15</v>
      </c>
      <c r="F438" s="443"/>
      <c r="G438" s="443"/>
      <c r="H438" s="443"/>
      <c r="I438" s="444"/>
      <c r="J438" s="319" t="s">
        <v>42</v>
      </c>
      <c r="K438" s="66"/>
      <c r="L438" s="90" t="s">
        <v>34</v>
      </c>
    </row>
    <row r="439" spans="1:12" ht="27" customHeight="1" x14ac:dyDescent="0.35">
      <c r="A439" s="67" t="s">
        <v>5</v>
      </c>
      <c r="B439" s="68" t="s">
        <v>3</v>
      </c>
      <c r="C439" s="67" t="s">
        <v>6</v>
      </c>
      <c r="D439" s="68" t="s">
        <v>8</v>
      </c>
      <c r="E439" s="318">
        <v>2561</v>
      </c>
      <c r="F439" s="66">
        <v>2562</v>
      </c>
      <c r="G439" s="66">
        <v>2563</v>
      </c>
      <c r="H439" s="66">
        <v>2564</v>
      </c>
      <c r="I439" s="66">
        <v>2565</v>
      </c>
      <c r="J439" s="68" t="s">
        <v>43</v>
      </c>
      <c r="K439" s="68" t="s">
        <v>45</v>
      </c>
      <c r="L439" s="83" t="s">
        <v>72</v>
      </c>
    </row>
    <row r="440" spans="1:12" ht="27" customHeight="1" x14ac:dyDescent="0.35">
      <c r="A440" s="70"/>
      <c r="B440" s="71"/>
      <c r="C440" s="72"/>
      <c r="D440" s="73"/>
      <c r="E440" s="70" t="s">
        <v>2</v>
      </c>
      <c r="F440" s="73" t="s">
        <v>2</v>
      </c>
      <c r="G440" s="73" t="s">
        <v>2</v>
      </c>
      <c r="H440" s="73" t="s">
        <v>2</v>
      </c>
      <c r="I440" s="73" t="s">
        <v>2</v>
      </c>
      <c r="J440" s="73"/>
      <c r="K440" s="73"/>
      <c r="L440" s="91" t="s">
        <v>71</v>
      </c>
    </row>
    <row r="441" spans="1:12" ht="27" customHeight="1" x14ac:dyDescent="0.35">
      <c r="A441" s="90">
        <v>67</v>
      </c>
      <c r="B441" s="74" t="s">
        <v>1148</v>
      </c>
      <c r="C441" s="63" t="s">
        <v>1136</v>
      </c>
      <c r="D441" s="74" t="s">
        <v>1143</v>
      </c>
      <c r="E441" s="123" t="s">
        <v>824</v>
      </c>
      <c r="F441" s="127">
        <v>300000</v>
      </c>
      <c r="G441" s="127" t="s">
        <v>824</v>
      </c>
      <c r="H441" s="127" t="s">
        <v>824</v>
      </c>
      <c r="I441" s="127" t="s">
        <v>824</v>
      </c>
      <c r="J441" s="149" t="s">
        <v>1141</v>
      </c>
      <c r="K441" s="149" t="s">
        <v>1140</v>
      </c>
      <c r="L441" s="66" t="s">
        <v>11</v>
      </c>
    </row>
    <row r="442" spans="1:12" ht="27" customHeight="1" x14ac:dyDescent="0.35">
      <c r="A442" s="83"/>
      <c r="B442" s="77" t="s">
        <v>1139</v>
      </c>
      <c r="C442" s="89" t="s">
        <v>1137</v>
      </c>
      <c r="D442" s="78" t="s">
        <v>1144</v>
      </c>
      <c r="E442" s="79"/>
      <c r="F442" s="79"/>
      <c r="G442" s="79"/>
      <c r="H442" s="79"/>
      <c r="I442" s="79"/>
      <c r="J442" s="160" t="s">
        <v>1146</v>
      </c>
      <c r="K442" s="161" t="s">
        <v>1147</v>
      </c>
      <c r="L442" s="68"/>
    </row>
    <row r="443" spans="1:12" ht="27" customHeight="1" x14ac:dyDescent="0.35">
      <c r="A443" s="83"/>
      <c r="B443" s="77" t="s">
        <v>131</v>
      </c>
      <c r="C443" s="89"/>
      <c r="D443" s="78" t="s">
        <v>1145</v>
      </c>
      <c r="E443" s="79"/>
      <c r="F443" s="78"/>
      <c r="G443" s="78"/>
      <c r="H443" s="78"/>
      <c r="I443" s="78"/>
      <c r="J443" s="160" t="s">
        <v>65</v>
      </c>
      <c r="K443" s="161"/>
      <c r="L443" s="68"/>
    </row>
    <row r="444" spans="1:12" ht="27" customHeight="1" x14ac:dyDescent="0.35">
      <c r="A444" s="90">
        <v>68</v>
      </c>
      <c r="B444" s="74" t="s">
        <v>1149</v>
      </c>
      <c r="C444" s="40" t="s">
        <v>509</v>
      </c>
      <c r="D444" s="74" t="s">
        <v>1151</v>
      </c>
      <c r="E444" s="127" t="s">
        <v>824</v>
      </c>
      <c r="F444" s="127">
        <v>25000</v>
      </c>
      <c r="G444" s="127" t="s">
        <v>824</v>
      </c>
      <c r="H444" s="127" t="s">
        <v>824</v>
      </c>
      <c r="I444" s="127" t="s">
        <v>824</v>
      </c>
      <c r="J444" s="149" t="s">
        <v>515</v>
      </c>
      <c r="K444" s="149" t="s">
        <v>518</v>
      </c>
      <c r="L444" s="66" t="s">
        <v>11</v>
      </c>
    </row>
    <row r="445" spans="1:12" ht="27" customHeight="1" x14ac:dyDescent="0.35">
      <c r="A445" s="83"/>
      <c r="B445" s="77" t="s">
        <v>1150</v>
      </c>
      <c r="C445" s="42" t="s">
        <v>510</v>
      </c>
      <c r="D445" s="78" t="s">
        <v>1152</v>
      </c>
      <c r="E445" s="79"/>
      <c r="F445" s="79"/>
      <c r="G445" s="79"/>
      <c r="H445" s="79"/>
      <c r="I445" s="79"/>
      <c r="J445" s="160" t="s">
        <v>1153</v>
      </c>
      <c r="K445" s="161" t="s">
        <v>556</v>
      </c>
      <c r="L445" s="68"/>
    </row>
    <row r="446" spans="1:12" ht="27" customHeight="1" x14ac:dyDescent="0.35">
      <c r="A446" s="83"/>
      <c r="B446" s="77" t="s">
        <v>26</v>
      </c>
      <c r="C446" s="42" t="s">
        <v>511</v>
      </c>
      <c r="D446" s="78"/>
      <c r="E446" s="79"/>
      <c r="F446" s="78"/>
      <c r="G446" s="78"/>
      <c r="H446" s="79"/>
      <c r="I446" s="79"/>
      <c r="J446" s="160" t="s">
        <v>555</v>
      </c>
      <c r="K446" s="161" t="s">
        <v>519</v>
      </c>
      <c r="L446" s="68"/>
    </row>
    <row r="447" spans="1:12" ht="27" customHeight="1" x14ac:dyDescent="0.35">
      <c r="A447" s="91"/>
      <c r="B447" s="77" t="s">
        <v>111</v>
      </c>
      <c r="C447" s="89"/>
      <c r="D447" s="115"/>
      <c r="E447" s="117"/>
      <c r="F447" s="115"/>
      <c r="G447" s="115"/>
      <c r="H447" s="117"/>
      <c r="I447" s="117"/>
      <c r="J447" s="168"/>
      <c r="K447" s="164"/>
      <c r="L447" s="73"/>
    </row>
    <row r="448" spans="1:12" ht="27" customHeight="1" x14ac:dyDescent="0.35">
      <c r="A448" s="90">
        <v>69</v>
      </c>
      <c r="B448" s="74" t="s">
        <v>90</v>
      </c>
      <c r="C448" s="63" t="s">
        <v>497</v>
      </c>
      <c r="D448" s="74" t="s">
        <v>500</v>
      </c>
      <c r="E448" s="127" t="s">
        <v>824</v>
      </c>
      <c r="F448" s="127" t="s">
        <v>824</v>
      </c>
      <c r="G448" s="127" t="s">
        <v>824</v>
      </c>
      <c r="H448" s="127">
        <v>232000</v>
      </c>
      <c r="I448" s="127" t="s">
        <v>824</v>
      </c>
      <c r="J448" s="149" t="s">
        <v>526</v>
      </c>
      <c r="K448" s="149" t="s">
        <v>505</v>
      </c>
      <c r="L448" s="66" t="s">
        <v>11</v>
      </c>
    </row>
    <row r="449" spans="1:12" ht="27" customHeight="1" x14ac:dyDescent="0.35">
      <c r="A449" s="83"/>
      <c r="B449" s="77" t="s">
        <v>1154</v>
      </c>
      <c r="C449" s="89" t="s">
        <v>498</v>
      </c>
      <c r="D449" s="78" t="s">
        <v>501</v>
      </c>
      <c r="E449" s="79"/>
      <c r="F449" s="79"/>
      <c r="G449" s="79"/>
      <c r="H449" s="341" t="s">
        <v>1085</v>
      </c>
      <c r="I449" s="341"/>
      <c r="J449" s="160" t="s">
        <v>503</v>
      </c>
      <c r="K449" s="161" t="s">
        <v>506</v>
      </c>
      <c r="L449" s="68"/>
    </row>
    <row r="450" spans="1:12" ht="27" customHeight="1" x14ac:dyDescent="0.35">
      <c r="A450" s="83"/>
      <c r="B450" s="77" t="s">
        <v>111</v>
      </c>
      <c r="C450" s="89" t="s">
        <v>499</v>
      </c>
      <c r="D450" s="78"/>
      <c r="E450" s="79"/>
      <c r="F450" s="78"/>
      <c r="G450" s="78"/>
      <c r="H450" s="79"/>
      <c r="I450" s="79"/>
      <c r="J450" s="160" t="s">
        <v>877</v>
      </c>
      <c r="K450" s="161" t="s">
        <v>507</v>
      </c>
      <c r="L450" s="68"/>
    </row>
    <row r="451" spans="1:12" ht="27" customHeight="1" x14ac:dyDescent="0.35">
      <c r="A451" s="90">
        <v>70</v>
      </c>
      <c r="B451" s="74" t="s">
        <v>127</v>
      </c>
      <c r="C451" s="63" t="s">
        <v>562</v>
      </c>
      <c r="D451" s="74" t="s">
        <v>573</v>
      </c>
      <c r="E451" s="75" t="s">
        <v>824</v>
      </c>
      <c r="F451" s="75" t="s">
        <v>824</v>
      </c>
      <c r="G451" s="75" t="s">
        <v>824</v>
      </c>
      <c r="H451" s="75" t="s">
        <v>824</v>
      </c>
      <c r="I451" s="75">
        <v>100000</v>
      </c>
      <c r="J451" s="174" t="s">
        <v>565</v>
      </c>
      <c r="K451" s="174" t="s">
        <v>435</v>
      </c>
      <c r="L451" s="130" t="s">
        <v>11</v>
      </c>
    </row>
    <row r="452" spans="1:12" ht="27" customHeight="1" x14ac:dyDescent="0.35">
      <c r="A452" s="83"/>
      <c r="B452" s="77" t="s">
        <v>1155</v>
      </c>
      <c r="C452" s="89" t="s">
        <v>563</v>
      </c>
      <c r="D452" s="78"/>
      <c r="E452" s="79"/>
      <c r="F452" s="79"/>
      <c r="G452" s="79"/>
      <c r="H452" s="79"/>
      <c r="I452" s="172"/>
      <c r="J452" s="172" t="s">
        <v>579</v>
      </c>
      <c r="K452" s="209" t="s">
        <v>568</v>
      </c>
      <c r="L452" s="119"/>
    </row>
    <row r="453" spans="1:12" ht="27" customHeight="1" x14ac:dyDescent="0.35">
      <c r="A453" s="83"/>
      <c r="B453" s="77" t="s">
        <v>132</v>
      </c>
      <c r="C453" s="89"/>
      <c r="D453" s="78"/>
      <c r="E453" s="79"/>
      <c r="F453" s="79"/>
      <c r="G453" s="79"/>
      <c r="H453" s="79"/>
      <c r="I453" s="172"/>
      <c r="J453" s="172" t="s">
        <v>580</v>
      </c>
      <c r="K453" s="209" t="s">
        <v>569</v>
      </c>
      <c r="L453" s="119"/>
    </row>
    <row r="454" spans="1:12" ht="27" customHeight="1" x14ac:dyDescent="0.35">
      <c r="A454" s="83"/>
      <c r="B454" s="77" t="s">
        <v>89</v>
      </c>
      <c r="C454" s="89"/>
      <c r="D454" s="78"/>
      <c r="E454" s="79"/>
      <c r="F454" s="79"/>
      <c r="G454" s="79"/>
      <c r="H454" s="79"/>
      <c r="I454" s="89"/>
      <c r="J454" s="89" t="s">
        <v>321</v>
      </c>
      <c r="K454" s="119"/>
      <c r="L454" s="119"/>
    </row>
    <row r="455" spans="1:12" ht="27" customHeight="1" x14ac:dyDescent="0.35">
      <c r="A455" s="410">
        <v>71</v>
      </c>
      <c r="B455" s="74" t="s">
        <v>797</v>
      </c>
      <c r="C455" s="63" t="s">
        <v>497</v>
      </c>
      <c r="D455" s="74" t="s">
        <v>1119</v>
      </c>
      <c r="E455" s="75" t="s">
        <v>824</v>
      </c>
      <c r="F455" s="75" t="s">
        <v>824</v>
      </c>
      <c r="G455" s="75">
        <v>7500000</v>
      </c>
      <c r="H455" s="367" t="s">
        <v>824</v>
      </c>
      <c r="I455" s="367" t="s">
        <v>824</v>
      </c>
      <c r="J455" s="149" t="s">
        <v>800</v>
      </c>
      <c r="K455" s="149" t="s">
        <v>801</v>
      </c>
      <c r="L455" s="66" t="s">
        <v>11</v>
      </c>
    </row>
    <row r="456" spans="1:12" ht="27" customHeight="1" x14ac:dyDescent="0.35">
      <c r="A456" s="67"/>
      <c r="B456" s="77" t="s">
        <v>798</v>
      </c>
      <c r="C456" s="89" t="s">
        <v>498</v>
      </c>
      <c r="D456" s="78"/>
      <c r="E456" s="79"/>
      <c r="F456" s="79"/>
      <c r="G456" s="341" t="s">
        <v>1071</v>
      </c>
      <c r="H456" s="341"/>
      <c r="I456" s="160"/>
      <c r="J456" s="160" t="s">
        <v>893</v>
      </c>
      <c r="K456" s="161" t="s">
        <v>802</v>
      </c>
      <c r="L456" s="68"/>
    </row>
    <row r="457" spans="1:12" ht="27" customHeight="1" x14ac:dyDescent="0.35">
      <c r="A457" s="70"/>
      <c r="B457" s="116" t="s">
        <v>131</v>
      </c>
      <c r="C457" s="71" t="s">
        <v>499</v>
      </c>
      <c r="D457" s="115"/>
      <c r="E457" s="117"/>
      <c r="F457" s="115"/>
      <c r="G457" s="115"/>
      <c r="H457" s="115"/>
      <c r="I457" s="168"/>
      <c r="J457" s="168" t="s">
        <v>504</v>
      </c>
      <c r="K457" s="164" t="s">
        <v>507</v>
      </c>
      <c r="L457" s="73"/>
    </row>
    <row r="458" spans="1:12" ht="27" customHeight="1" x14ac:dyDescent="0.35">
      <c r="A458" s="410">
        <v>72</v>
      </c>
      <c r="B458" s="74" t="s">
        <v>1156</v>
      </c>
      <c r="C458" s="63" t="s">
        <v>497</v>
      </c>
      <c r="D458" s="74" t="s">
        <v>1631</v>
      </c>
      <c r="E458" s="75"/>
      <c r="F458" s="75"/>
      <c r="G458" s="75"/>
      <c r="H458" s="75">
        <v>760000</v>
      </c>
      <c r="I458" s="367" t="s">
        <v>824</v>
      </c>
      <c r="J458" s="149" t="s">
        <v>800</v>
      </c>
      <c r="K458" s="149" t="s">
        <v>801</v>
      </c>
      <c r="L458" s="66" t="s">
        <v>11</v>
      </c>
    </row>
    <row r="459" spans="1:12" ht="27" customHeight="1" x14ac:dyDescent="0.35">
      <c r="A459" s="67"/>
      <c r="B459" s="77" t="s">
        <v>1157</v>
      </c>
      <c r="C459" s="89" t="s">
        <v>498</v>
      </c>
      <c r="D459" s="78"/>
      <c r="E459" s="79"/>
      <c r="F459" s="79"/>
      <c r="G459" s="79"/>
      <c r="H459" s="341" t="s">
        <v>1040</v>
      </c>
      <c r="I459" s="160"/>
      <c r="J459" s="160" t="s">
        <v>893</v>
      </c>
      <c r="K459" s="161" t="s">
        <v>802</v>
      </c>
      <c r="L459" s="68"/>
    </row>
    <row r="460" spans="1:12" ht="27" customHeight="1" x14ac:dyDescent="0.35">
      <c r="A460" s="67"/>
      <c r="B460" s="77" t="s">
        <v>131</v>
      </c>
      <c r="C460" s="89" t="s">
        <v>499</v>
      </c>
      <c r="D460" s="78"/>
      <c r="E460" s="79"/>
      <c r="F460" s="78"/>
      <c r="G460" s="78"/>
      <c r="H460" s="78"/>
      <c r="I460" s="160"/>
      <c r="J460" s="160" t="s">
        <v>504</v>
      </c>
      <c r="K460" s="161" t="s">
        <v>507</v>
      </c>
      <c r="L460" s="68"/>
    </row>
    <row r="461" spans="1:12" ht="27" customHeight="1" x14ac:dyDescent="0.35">
      <c r="A461" s="83"/>
      <c r="B461" s="77"/>
      <c r="C461" s="89"/>
      <c r="D461" s="78"/>
      <c r="E461" s="79"/>
      <c r="F461" s="79"/>
      <c r="G461" s="79"/>
      <c r="H461" s="79"/>
      <c r="I461" s="89"/>
      <c r="J461" s="89"/>
      <c r="K461" s="119"/>
      <c r="L461" s="119"/>
    </row>
    <row r="462" spans="1:12" ht="27" customHeight="1" x14ac:dyDescent="0.35">
      <c r="A462" s="91"/>
      <c r="B462" s="116"/>
      <c r="C462" s="71"/>
      <c r="D462" s="115"/>
      <c r="E462" s="117"/>
      <c r="F462" s="115"/>
      <c r="G462" s="115"/>
      <c r="H462" s="117"/>
      <c r="I462" s="117"/>
      <c r="J462" s="168"/>
      <c r="K462" s="164"/>
      <c r="L462" s="73"/>
    </row>
    <row r="463" spans="1:12" ht="27" customHeight="1" x14ac:dyDescent="0.35">
      <c r="A463" s="320"/>
      <c r="B463" s="101"/>
      <c r="C463" s="101"/>
      <c r="D463" s="102" t="s">
        <v>27</v>
      </c>
      <c r="E463" s="102">
        <v>80</v>
      </c>
      <c r="F463" s="103"/>
      <c r="G463" s="103"/>
      <c r="H463" s="103"/>
      <c r="I463" s="103"/>
      <c r="J463" s="103"/>
      <c r="K463" s="104"/>
      <c r="L463" s="105" t="s">
        <v>79</v>
      </c>
    </row>
    <row r="464" spans="1:12" ht="27" customHeight="1" x14ac:dyDescent="0.4">
      <c r="A464" s="445" t="s">
        <v>4</v>
      </c>
      <c r="B464" s="445"/>
      <c r="C464" s="445"/>
      <c r="D464" s="445"/>
      <c r="E464" s="445"/>
      <c r="F464" s="445"/>
      <c r="G464" s="445"/>
      <c r="H464" s="445"/>
      <c r="I464" s="445"/>
      <c r="J464" s="445"/>
      <c r="K464" s="445"/>
      <c r="L464" s="445"/>
    </row>
    <row r="465" spans="1:12" ht="27" customHeight="1" x14ac:dyDescent="0.4">
      <c r="A465" s="445" t="s">
        <v>895</v>
      </c>
      <c r="B465" s="445"/>
      <c r="C465" s="445"/>
      <c r="D465" s="445"/>
      <c r="E465" s="445"/>
      <c r="F465" s="445"/>
      <c r="G465" s="445"/>
      <c r="H465" s="445"/>
      <c r="I465" s="445"/>
      <c r="J465" s="445"/>
      <c r="K465" s="445"/>
      <c r="L465" s="445"/>
    </row>
    <row r="466" spans="1:12" ht="27" customHeight="1" x14ac:dyDescent="0.4">
      <c r="A466" s="445" t="s">
        <v>1016</v>
      </c>
      <c r="B466" s="445"/>
      <c r="C466" s="445"/>
      <c r="D466" s="445"/>
      <c r="E466" s="445"/>
      <c r="F466" s="445"/>
      <c r="G466" s="445"/>
      <c r="H466" s="445"/>
      <c r="I466" s="445"/>
      <c r="J466" s="445"/>
      <c r="K466" s="445"/>
      <c r="L466" s="445"/>
    </row>
    <row r="467" spans="1:12" ht="27" customHeight="1" x14ac:dyDescent="0.4">
      <c r="A467" s="96" t="s">
        <v>851</v>
      </c>
      <c r="B467" s="96"/>
      <c r="C467" s="96"/>
      <c r="D467" s="96"/>
      <c r="E467" s="316"/>
      <c r="F467" s="316"/>
      <c r="G467" s="316"/>
      <c r="H467" s="316"/>
      <c r="I467" s="316"/>
      <c r="J467" s="316"/>
      <c r="K467" s="316"/>
      <c r="L467" s="98"/>
    </row>
    <row r="468" spans="1:12" ht="27" customHeight="1" x14ac:dyDescent="0.4">
      <c r="A468" s="96" t="s">
        <v>852</v>
      </c>
      <c r="B468" s="96"/>
      <c r="C468" s="316"/>
      <c r="D468" s="316"/>
      <c r="E468" s="316"/>
      <c r="F468" s="316"/>
      <c r="G468" s="316"/>
      <c r="H468" s="316"/>
      <c r="I468" s="316"/>
      <c r="J468" s="316"/>
      <c r="K468" s="316"/>
      <c r="L468" s="98"/>
    </row>
    <row r="469" spans="1:12" ht="27" customHeight="1" x14ac:dyDescent="0.4">
      <c r="A469" s="317"/>
      <c r="B469" s="437" t="s">
        <v>73</v>
      </c>
      <c r="C469" s="437"/>
      <c r="D469" s="437"/>
      <c r="E469" s="437"/>
      <c r="F469" s="437"/>
      <c r="G469" s="437"/>
      <c r="H469" s="437"/>
      <c r="I469" s="437"/>
      <c r="J469" s="437"/>
      <c r="K469" s="437"/>
      <c r="L469" s="437"/>
    </row>
    <row r="470" spans="1:12" ht="27" customHeight="1" x14ac:dyDescent="0.4">
      <c r="A470" s="438" t="s">
        <v>790</v>
      </c>
      <c r="B470" s="438"/>
      <c r="C470" s="438"/>
      <c r="D470" s="438"/>
      <c r="E470" s="438"/>
      <c r="F470" s="438"/>
      <c r="G470" s="438"/>
      <c r="H470" s="438"/>
      <c r="I470" s="438"/>
      <c r="J470" s="438"/>
      <c r="K470" s="438"/>
      <c r="L470" s="438"/>
    </row>
    <row r="471" spans="1:12" ht="27" customHeight="1" x14ac:dyDescent="0.35">
      <c r="A471" s="318"/>
      <c r="B471" s="63"/>
      <c r="C471" s="64"/>
      <c r="D471" s="68" t="s">
        <v>7</v>
      </c>
      <c r="E471" s="442" t="s">
        <v>15</v>
      </c>
      <c r="F471" s="443"/>
      <c r="G471" s="443"/>
      <c r="H471" s="443"/>
      <c r="I471" s="444"/>
      <c r="J471" s="319" t="s">
        <v>42</v>
      </c>
      <c r="K471" s="66"/>
      <c r="L471" s="90" t="s">
        <v>34</v>
      </c>
    </row>
    <row r="472" spans="1:12" ht="27" customHeight="1" x14ac:dyDescent="0.35">
      <c r="A472" s="67" t="s">
        <v>5</v>
      </c>
      <c r="B472" s="68" t="s">
        <v>3</v>
      </c>
      <c r="C472" s="67" t="s">
        <v>6</v>
      </c>
      <c r="D472" s="68" t="s">
        <v>8</v>
      </c>
      <c r="E472" s="318">
        <v>2561</v>
      </c>
      <c r="F472" s="66">
        <v>2562</v>
      </c>
      <c r="G472" s="66">
        <v>2563</v>
      </c>
      <c r="H472" s="66">
        <v>2564</v>
      </c>
      <c r="I472" s="66">
        <v>2565</v>
      </c>
      <c r="J472" s="68" t="s">
        <v>43</v>
      </c>
      <c r="K472" s="68" t="s">
        <v>45</v>
      </c>
      <c r="L472" s="83" t="s">
        <v>72</v>
      </c>
    </row>
    <row r="473" spans="1:12" ht="27" customHeight="1" x14ac:dyDescent="0.35">
      <c r="A473" s="70"/>
      <c r="B473" s="71"/>
      <c r="C473" s="72"/>
      <c r="D473" s="73"/>
      <c r="E473" s="70" t="s">
        <v>2</v>
      </c>
      <c r="F473" s="73" t="s">
        <v>2</v>
      </c>
      <c r="G473" s="73" t="s">
        <v>2</v>
      </c>
      <c r="H473" s="73" t="s">
        <v>2</v>
      </c>
      <c r="I473" s="73" t="s">
        <v>2</v>
      </c>
      <c r="J473" s="73"/>
      <c r="K473" s="73"/>
      <c r="L473" s="91" t="s">
        <v>71</v>
      </c>
    </row>
    <row r="474" spans="1:12" ht="27" customHeight="1" x14ac:dyDescent="0.35">
      <c r="A474" s="83">
        <v>73</v>
      </c>
      <c r="B474" s="74" t="s">
        <v>90</v>
      </c>
      <c r="C474" s="63" t="s">
        <v>497</v>
      </c>
      <c r="D474" s="74" t="s">
        <v>593</v>
      </c>
      <c r="E474" s="127" t="s">
        <v>824</v>
      </c>
      <c r="F474" s="127" t="s">
        <v>824</v>
      </c>
      <c r="G474" s="127" t="s">
        <v>824</v>
      </c>
      <c r="H474" s="127">
        <v>672000</v>
      </c>
      <c r="I474" s="127" t="s">
        <v>824</v>
      </c>
      <c r="J474" s="149" t="s">
        <v>502</v>
      </c>
      <c r="K474" s="149" t="s">
        <v>505</v>
      </c>
      <c r="L474" s="66" t="s">
        <v>11</v>
      </c>
    </row>
    <row r="475" spans="1:12" ht="27" customHeight="1" x14ac:dyDescent="0.35">
      <c r="A475" s="83"/>
      <c r="B475" s="77" t="s">
        <v>591</v>
      </c>
      <c r="C475" s="89" t="s">
        <v>498</v>
      </c>
      <c r="D475" s="78" t="s">
        <v>501</v>
      </c>
      <c r="E475" s="79"/>
      <c r="F475" s="79"/>
      <c r="G475" s="79"/>
      <c r="H475" s="341" t="s">
        <v>1085</v>
      </c>
      <c r="I475" s="341"/>
      <c r="J475" s="160" t="s">
        <v>503</v>
      </c>
      <c r="K475" s="161" t="s">
        <v>506</v>
      </c>
      <c r="L475" s="68"/>
    </row>
    <row r="476" spans="1:12" ht="27" customHeight="1" x14ac:dyDescent="0.35">
      <c r="A476" s="83"/>
      <c r="B476" s="77" t="s">
        <v>592</v>
      </c>
      <c r="C476" s="89" t="s">
        <v>499</v>
      </c>
      <c r="D476" s="78"/>
      <c r="E476" s="79"/>
      <c r="F476" s="78"/>
      <c r="G476" s="78"/>
      <c r="H476" s="79"/>
      <c r="I476" s="79"/>
      <c r="J476" s="160" t="s">
        <v>877</v>
      </c>
      <c r="K476" s="161" t="s">
        <v>507</v>
      </c>
      <c r="L476" s="68"/>
    </row>
    <row r="477" spans="1:12" ht="27" customHeight="1" x14ac:dyDescent="0.35">
      <c r="A477" s="90">
        <v>74</v>
      </c>
      <c r="B477" s="74" t="s">
        <v>93</v>
      </c>
      <c r="C477" s="40" t="s">
        <v>509</v>
      </c>
      <c r="D477" s="206" t="s">
        <v>512</v>
      </c>
      <c r="E477" s="127" t="s">
        <v>824</v>
      </c>
      <c r="F477" s="127" t="s">
        <v>824</v>
      </c>
      <c r="G477" s="127" t="s">
        <v>824</v>
      </c>
      <c r="H477" s="127" t="s">
        <v>824</v>
      </c>
      <c r="I477" s="123">
        <v>664000</v>
      </c>
      <c r="J477" s="149" t="s">
        <v>515</v>
      </c>
      <c r="K477" s="149" t="s">
        <v>518</v>
      </c>
      <c r="L477" s="66" t="s">
        <v>11</v>
      </c>
    </row>
    <row r="478" spans="1:12" ht="27" customHeight="1" x14ac:dyDescent="0.35">
      <c r="A478" s="83"/>
      <c r="B478" s="77" t="s">
        <v>1158</v>
      </c>
      <c r="C478" s="42" t="s">
        <v>510</v>
      </c>
      <c r="D478" s="207" t="s">
        <v>513</v>
      </c>
      <c r="E478" s="210"/>
      <c r="F478" s="210"/>
      <c r="G478" s="210"/>
      <c r="H478" s="210"/>
      <c r="I478" s="210"/>
      <c r="J478" s="160" t="s">
        <v>837</v>
      </c>
      <c r="K478" s="161" t="s">
        <v>556</v>
      </c>
      <c r="L478" s="68"/>
    </row>
    <row r="479" spans="1:12" ht="27" customHeight="1" x14ac:dyDescent="0.35">
      <c r="A479" s="83"/>
      <c r="B479" s="77" t="s">
        <v>137</v>
      </c>
      <c r="C479" s="42" t="s">
        <v>511</v>
      </c>
      <c r="D479" s="212" t="s">
        <v>551</v>
      </c>
      <c r="E479" s="213"/>
      <c r="F479" s="213"/>
      <c r="G479" s="213"/>
      <c r="H479" s="213"/>
      <c r="I479" s="213"/>
      <c r="J479" s="160" t="s">
        <v>555</v>
      </c>
      <c r="K479" s="161" t="s">
        <v>519</v>
      </c>
      <c r="L479" s="68"/>
    </row>
    <row r="480" spans="1:12" ht="27" customHeight="1" x14ac:dyDescent="0.35">
      <c r="A480" s="90">
        <v>75</v>
      </c>
      <c r="B480" s="74" t="s">
        <v>93</v>
      </c>
      <c r="C480" s="40" t="s">
        <v>509</v>
      </c>
      <c r="D480" s="206" t="s">
        <v>512</v>
      </c>
      <c r="E480" s="127" t="s">
        <v>824</v>
      </c>
      <c r="F480" s="127" t="s">
        <v>824</v>
      </c>
      <c r="G480" s="127" t="s">
        <v>824</v>
      </c>
      <c r="H480" s="127" t="s">
        <v>824</v>
      </c>
      <c r="I480" s="123">
        <v>664000</v>
      </c>
      <c r="J480" s="149" t="s">
        <v>515</v>
      </c>
      <c r="K480" s="149" t="s">
        <v>518</v>
      </c>
      <c r="L480" s="66" t="s">
        <v>11</v>
      </c>
    </row>
    <row r="481" spans="1:12" ht="27" customHeight="1" x14ac:dyDescent="0.35">
      <c r="A481" s="83"/>
      <c r="B481" s="77" t="s">
        <v>138</v>
      </c>
      <c r="C481" s="42" t="s">
        <v>510</v>
      </c>
      <c r="D481" s="207" t="s">
        <v>513</v>
      </c>
      <c r="E481" s="210"/>
      <c r="F481" s="210"/>
      <c r="G481" s="210"/>
      <c r="H481" s="210"/>
      <c r="I481" s="210"/>
      <c r="J481" s="160" t="s">
        <v>836</v>
      </c>
      <c r="K481" s="161" t="s">
        <v>556</v>
      </c>
      <c r="L481" s="68"/>
    </row>
    <row r="482" spans="1:12" ht="27" customHeight="1" x14ac:dyDescent="0.35">
      <c r="A482" s="91"/>
      <c r="B482" s="116" t="s">
        <v>137</v>
      </c>
      <c r="C482" s="44" t="s">
        <v>511</v>
      </c>
      <c r="D482" s="208" t="s">
        <v>551</v>
      </c>
      <c r="E482" s="211"/>
      <c r="F482" s="211"/>
      <c r="G482" s="211"/>
      <c r="H482" s="211"/>
      <c r="I482" s="211"/>
      <c r="J482" s="168" t="s">
        <v>555</v>
      </c>
      <c r="K482" s="164" t="s">
        <v>519</v>
      </c>
      <c r="L482" s="68"/>
    </row>
    <row r="483" spans="1:12" ht="27" customHeight="1" x14ac:dyDescent="0.35">
      <c r="A483" s="83">
        <v>76</v>
      </c>
      <c r="B483" s="77" t="s">
        <v>90</v>
      </c>
      <c r="C483" s="63" t="s">
        <v>497</v>
      </c>
      <c r="D483" s="74" t="s">
        <v>500</v>
      </c>
      <c r="E483" s="127" t="s">
        <v>824</v>
      </c>
      <c r="F483" s="127" t="s">
        <v>824</v>
      </c>
      <c r="G483" s="127" t="s">
        <v>824</v>
      </c>
      <c r="H483" s="123">
        <v>232000</v>
      </c>
      <c r="I483" s="127" t="s">
        <v>824</v>
      </c>
      <c r="J483" s="149" t="s">
        <v>526</v>
      </c>
      <c r="K483" s="149" t="s">
        <v>505</v>
      </c>
      <c r="L483" s="66" t="s">
        <v>11</v>
      </c>
    </row>
    <row r="484" spans="1:12" ht="27" customHeight="1" x14ac:dyDescent="0.35">
      <c r="A484" s="83"/>
      <c r="B484" s="77" t="s">
        <v>139</v>
      </c>
      <c r="C484" s="89" t="s">
        <v>498</v>
      </c>
      <c r="D484" s="78" t="s">
        <v>501</v>
      </c>
      <c r="E484" s="79"/>
      <c r="F484" s="79"/>
      <c r="G484" s="79"/>
      <c r="H484" s="79"/>
      <c r="I484" s="79"/>
      <c r="J484" s="160" t="s">
        <v>503</v>
      </c>
      <c r="K484" s="161" t="s">
        <v>506</v>
      </c>
      <c r="L484" s="68"/>
    </row>
    <row r="485" spans="1:12" ht="27" customHeight="1" x14ac:dyDescent="0.35">
      <c r="A485" s="83"/>
      <c r="B485" s="77" t="s">
        <v>137</v>
      </c>
      <c r="C485" s="71" t="s">
        <v>499</v>
      </c>
      <c r="D485" s="115"/>
      <c r="E485" s="117"/>
      <c r="F485" s="115"/>
      <c r="G485" s="115"/>
      <c r="H485" s="117"/>
      <c r="I485" s="117"/>
      <c r="J485" s="168" t="s">
        <v>877</v>
      </c>
      <c r="K485" s="164" t="s">
        <v>507</v>
      </c>
      <c r="L485" s="73"/>
    </row>
    <row r="486" spans="1:12" ht="27" customHeight="1" x14ac:dyDescent="0.35">
      <c r="A486" s="90">
        <v>77</v>
      </c>
      <c r="B486" s="74" t="s">
        <v>120</v>
      </c>
      <c r="C486" s="63" t="s">
        <v>497</v>
      </c>
      <c r="D486" s="74" t="s">
        <v>560</v>
      </c>
      <c r="E486" s="127" t="s">
        <v>824</v>
      </c>
      <c r="F486" s="127" t="s">
        <v>824</v>
      </c>
      <c r="G486" s="127" t="s">
        <v>824</v>
      </c>
      <c r="H486" s="127" t="s">
        <v>824</v>
      </c>
      <c r="I486" s="123">
        <v>456000</v>
      </c>
      <c r="J486" s="149" t="s">
        <v>526</v>
      </c>
      <c r="K486" s="149" t="s">
        <v>505</v>
      </c>
      <c r="L486" s="66" t="s">
        <v>11</v>
      </c>
    </row>
    <row r="487" spans="1:12" ht="27" customHeight="1" x14ac:dyDescent="0.35">
      <c r="A487" s="83"/>
      <c r="B487" s="77" t="s">
        <v>140</v>
      </c>
      <c r="C487" s="89" t="s">
        <v>498</v>
      </c>
      <c r="D487" s="78" t="s">
        <v>540</v>
      </c>
      <c r="E487" s="79"/>
      <c r="F487" s="79"/>
      <c r="G487" s="79"/>
      <c r="H487" s="79"/>
      <c r="I487" s="79"/>
      <c r="J487" s="160" t="s">
        <v>503</v>
      </c>
      <c r="K487" s="161" t="s">
        <v>506</v>
      </c>
      <c r="L487" s="68"/>
    </row>
    <row r="488" spans="1:12" ht="27" customHeight="1" x14ac:dyDescent="0.35">
      <c r="A488" s="83"/>
      <c r="B488" s="77" t="s">
        <v>137</v>
      </c>
      <c r="C488" s="89" t="s">
        <v>499</v>
      </c>
      <c r="D488" s="78"/>
      <c r="E488" s="79"/>
      <c r="F488" s="78"/>
      <c r="G488" s="78"/>
      <c r="H488" s="79"/>
      <c r="I488" s="79"/>
      <c r="J488" s="160" t="s">
        <v>877</v>
      </c>
      <c r="K488" s="161" t="s">
        <v>507</v>
      </c>
      <c r="L488" s="68"/>
    </row>
    <row r="489" spans="1:12" ht="27" customHeight="1" x14ac:dyDescent="0.35">
      <c r="A489" s="91"/>
      <c r="B489" s="116"/>
      <c r="C489" s="71"/>
      <c r="D489" s="115"/>
      <c r="E489" s="79"/>
      <c r="F489" s="78"/>
      <c r="G489" s="78"/>
      <c r="H489" s="79"/>
      <c r="I489" s="79"/>
      <c r="J489" s="160"/>
      <c r="K489" s="161"/>
      <c r="L489" s="68"/>
    </row>
    <row r="490" spans="1:12" ht="27" customHeight="1" x14ac:dyDescent="0.35">
      <c r="A490" s="83">
        <v>78</v>
      </c>
      <c r="B490" s="77" t="s">
        <v>613</v>
      </c>
      <c r="C490" s="89" t="s">
        <v>497</v>
      </c>
      <c r="D490" s="77" t="s">
        <v>561</v>
      </c>
      <c r="E490" s="129" t="s">
        <v>824</v>
      </c>
      <c r="F490" s="129" t="s">
        <v>824</v>
      </c>
      <c r="G490" s="90" t="s">
        <v>824</v>
      </c>
      <c r="H490" s="129" t="s">
        <v>824</v>
      </c>
      <c r="I490" s="129">
        <v>456000</v>
      </c>
      <c r="J490" s="149" t="s">
        <v>526</v>
      </c>
      <c r="K490" s="149" t="s">
        <v>505</v>
      </c>
      <c r="L490" s="66" t="s">
        <v>11</v>
      </c>
    </row>
    <row r="491" spans="1:12" ht="27" customHeight="1" x14ac:dyDescent="0.35">
      <c r="A491" s="83"/>
      <c r="B491" s="77" t="s">
        <v>141</v>
      </c>
      <c r="C491" s="89" t="s">
        <v>498</v>
      </c>
      <c r="D491" s="78" t="s">
        <v>538</v>
      </c>
      <c r="E491" s="79"/>
      <c r="F491" s="79"/>
      <c r="G491" s="79"/>
      <c r="H491" s="79"/>
      <c r="I491" s="79"/>
      <c r="J491" s="160" t="s">
        <v>503</v>
      </c>
      <c r="K491" s="161" t="s">
        <v>506</v>
      </c>
      <c r="L491" s="68"/>
    </row>
    <row r="492" spans="1:12" ht="27" customHeight="1" x14ac:dyDescent="0.35">
      <c r="A492" s="83"/>
      <c r="B492" s="77" t="s">
        <v>142</v>
      </c>
      <c r="C492" s="89" t="s">
        <v>499</v>
      </c>
      <c r="D492" s="78"/>
      <c r="E492" s="79"/>
      <c r="F492" s="78"/>
      <c r="G492" s="78"/>
      <c r="H492" s="79"/>
      <c r="I492" s="79"/>
      <c r="J492" s="160" t="s">
        <v>877</v>
      </c>
      <c r="K492" s="161" t="s">
        <v>507</v>
      </c>
      <c r="L492" s="68"/>
    </row>
    <row r="493" spans="1:12" ht="27" customHeight="1" x14ac:dyDescent="0.35">
      <c r="A493" s="83"/>
      <c r="B493" s="77" t="s">
        <v>143</v>
      </c>
      <c r="C493" s="69"/>
      <c r="D493" s="78"/>
      <c r="E493" s="85"/>
      <c r="F493" s="85"/>
      <c r="G493" s="85"/>
      <c r="H493" s="85"/>
      <c r="I493" s="85"/>
      <c r="J493" s="77"/>
      <c r="K493" s="119"/>
      <c r="L493" s="68"/>
    </row>
    <row r="494" spans="1:12" ht="27" customHeight="1" x14ac:dyDescent="0.35">
      <c r="A494" s="83"/>
      <c r="B494" s="77"/>
      <c r="C494" s="89"/>
      <c r="D494" s="78"/>
      <c r="E494" s="79"/>
      <c r="F494" s="78"/>
      <c r="G494" s="78"/>
      <c r="H494" s="79"/>
      <c r="I494" s="79"/>
      <c r="J494" s="160"/>
      <c r="K494" s="161"/>
      <c r="L494" s="68"/>
    </row>
    <row r="495" spans="1:12" ht="27" customHeight="1" x14ac:dyDescent="0.35">
      <c r="A495" s="91"/>
      <c r="B495" s="116"/>
      <c r="C495" s="71"/>
      <c r="D495" s="116"/>
      <c r="E495" s="125"/>
      <c r="F495" s="73"/>
      <c r="G495" s="73"/>
      <c r="H495" s="73"/>
      <c r="I495" s="73"/>
      <c r="J495" s="73"/>
      <c r="K495" s="126"/>
      <c r="L495" s="73"/>
    </row>
    <row r="496" spans="1:12" ht="27" customHeight="1" x14ac:dyDescent="0.35">
      <c r="A496" s="351"/>
      <c r="B496" s="101"/>
      <c r="C496" s="101"/>
      <c r="D496" s="102" t="s">
        <v>27</v>
      </c>
      <c r="E496" s="102">
        <v>81</v>
      </c>
      <c r="F496" s="103"/>
      <c r="G496" s="103"/>
      <c r="H496" s="103"/>
      <c r="I496" s="103"/>
      <c r="J496" s="103"/>
      <c r="K496" s="104"/>
      <c r="L496" s="105" t="s">
        <v>79</v>
      </c>
    </row>
    <row r="497" spans="1:12" ht="27" customHeight="1" x14ac:dyDescent="0.4">
      <c r="A497" s="445" t="s">
        <v>4</v>
      </c>
      <c r="B497" s="445"/>
      <c r="C497" s="445"/>
      <c r="D497" s="445"/>
      <c r="E497" s="445"/>
      <c r="F497" s="445"/>
      <c r="G497" s="445"/>
      <c r="H497" s="445"/>
      <c r="I497" s="445"/>
      <c r="J497" s="445"/>
      <c r="K497" s="445"/>
      <c r="L497" s="445"/>
    </row>
    <row r="498" spans="1:12" ht="27" customHeight="1" x14ac:dyDescent="0.4">
      <c r="A498" s="445" t="s">
        <v>895</v>
      </c>
      <c r="B498" s="445"/>
      <c r="C498" s="445"/>
      <c r="D498" s="445"/>
      <c r="E498" s="445"/>
      <c r="F498" s="445"/>
      <c r="G498" s="445"/>
      <c r="H498" s="445"/>
      <c r="I498" s="445"/>
      <c r="J498" s="445"/>
      <c r="K498" s="445"/>
      <c r="L498" s="445"/>
    </row>
    <row r="499" spans="1:12" ht="27" customHeight="1" x14ac:dyDescent="0.4">
      <c r="A499" s="445" t="s">
        <v>1016</v>
      </c>
      <c r="B499" s="445"/>
      <c r="C499" s="445"/>
      <c r="D499" s="445"/>
      <c r="E499" s="445"/>
      <c r="F499" s="445"/>
      <c r="G499" s="445"/>
      <c r="H499" s="445"/>
      <c r="I499" s="445"/>
      <c r="J499" s="445"/>
      <c r="K499" s="445"/>
      <c r="L499" s="445"/>
    </row>
    <row r="500" spans="1:12" ht="27" customHeight="1" x14ac:dyDescent="0.4">
      <c r="A500" s="96" t="s">
        <v>851</v>
      </c>
      <c r="B500" s="96"/>
      <c r="C500" s="96"/>
      <c r="D500" s="96"/>
      <c r="E500" s="349"/>
      <c r="F500" s="349"/>
      <c r="G500" s="349"/>
      <c r="H500" s="349"/>
      <c r="I500" s="349"/>
      <c r="J500" s="349"/>
      <c r="K500" s="349"/>
      <c r="L500" s="98"/>
    </row>
    <row r="501" spans="1:12" ht="27" customHeight="1" x14ac:dyDescent="0.4">
      <c r="A501" s="96" t="s">
        <v>852</v>
      </c>
      <c r="B501" s="96"/>
      <c r="C501" s="349"/>
      <c r="D501" s="349"/>
      <c r="E501" s="349"/>
      <c r="F501" s="349"/>
      <c r="G501" s="349"/>
      <c r="H501" s="349"/>
      <c r="I501" s="349"/>
      <c r="J501" s="349"/>
      <c r="K501" s="349"/>
      <c r="L501" s="98"/>
    </row>
    <row r="502" spans="1:12" ht="27" customHeight="1" x14ac:dyDescent="0.4">
      <c r="A502" s="350"/>
      <c r="B502" s="437" t="s">
        <v>73</v>
      </c>
      <c r="C502" s="437"/>
      <c r="D502" s="437"/>
      <c r="E502" s="437"/>
      <c r="F502" s="437"/>
      <c r="G502" s="437"/>
      <c r="H502" s="437"/>
      <c r="I502" s="437"/>
      <c r="J502" s="437"/>
      <c r="K502" s="437"/>
      <c r="L502" s="437"/>
    </row>
    <row r="503" spans="1:12" ht="27" customHeight="1" x14ac:dyDescent="0.4">
      <c r="A503" s="438" t="s">
        <v>790</v>
      </c>
      <c r="B503" s="438"/>
      <c r="C503" s="438"/>
      <c r="D503" s="438"/>
      <c r="E503" s="438"/>
      <c r="F503" s="438"/>
      <c r="G503" s="438"/>
      <c r="H503" s="438"/>
      <c r="I503" s="438"/>
      <c r="J503" s="438"/>
      <c r="K503" s="438"/>
      <c r="L503" s="438"/>
    </row>
    <row r="504" spans="1:12" ht="27" customHeight="1" x14ac:dyDescent="0.35">
      <c r="A504" s="410"/>
      <c r="B504" s="63"/>
      <c r="C504" s="417"/>
      <c r="D504" s="68" t="s">
        <v>7</v>
      </c>
      <c r="E504" s="439" t="s">
        <v>15</v>
      </c>
      <c r="F504" s="440"/>
      <c r="G504" s="440"/>
      <c r="H504" s="440"/>
      <c r="I504" s="441"/>
      <c r="J504" s="348" t="s">
        <v>42</v>
      </c>
      <c r="K504" s="66"/>
      <c r="L504" s="90" t="s">
        <v>34</v>
      </c>
    </row>
    <row r="505" spans="1:12" ht="27" customHeight="1" x14ac:dyDescent="0.35">
      <c r="A505" s="67" t="s">
        <v>5</v>
      </c>
      <c r="B505" s="68" t="s">
        <v>3</v>
      </c>
      <c r="C505" s="68" t="s">
        <v>6</v>
      </c>
      <c r="D505" s="68" t="s">
        <v>8</v>
      </c>
      <c r="E505" s="347">
        <v>2561</v>
      </c>
      <c r="F505" s="66">
        <v>2562</v>
      </c>
      <c r="G505" s="66">
        <v>2563</v>
      </c>
      <c r="H505" s="66">
        <v>2564</v>
      </c>
      <c r="I505" s="66">
        <v>2565</v>
      </c>
      <c r="J505" s="68" t="s">
        <v>43</v>
      </c>
      <c r="K505" s="68" t="s">
        <v>45</v>
      </c>
      <c r="L505" s="83" t="s">
        <v>72</v>
      </c>
    </row>
    <row r="506" spans="1:12" ht="27" customHeight="1" x14ac:dyDescent="0.35">
      <c r="A506" s="70"/>
      <c r="B506" s="71"/>
      <c r="C506" s="418"/>
      <c r="D506" s="68"/>
      <c r="E506" s="67" t="s">
        <v>2</v>
      </c>
      <c r="F506" s="68" t="s">
        <v>2</v>
      </c>
      <c r="G506" s="68" t="s">
        <v>2</v>
      </c>
      <c r="H506" s="68" t="s">
        <v>2</v>
      </c>
      <c r="I506" s="68" t="s">
        <v>2</v>
      </c>
      <c r="J506" s="68"/>
      <c r="K506" s="68"/>
      <c r="L506" s="83" t="s">
        <v>71</v>
      </c>
    </row>
    <row r="507" spans="1:12" ht="27" customHeight="1" x14ac:dyDescent="0.35">
      <c r="A507" s="90">
        <v>79</v>
      </c>
      <c r="B507" s="74" t="s">
        <v>1159</v>
      </c>
      <c r="C507" s="40" t="s">
        <v>509</v>
      </c>
      <c r="D507" s="206" t="s">
        <v>512</v>
      </c>
      <c r="E507" s="129" t="s">
        <v>824</v>
      </c>
      <c r="F507" s="129" t="s">
        <v>824</v>
      </c>
      <c r="G507" s="127" t="s">
        <v>824</v>
      </c>
      <c r="H507" s="129" t="s">
        <v>824</v>
      </c>
      <c r="I507" s="129">
        <v>898000</v>
      </c>
      <c r="J507" s="149" t="s">
        <v>515</v>
      </c>
      <c r="K507" s="149" t="s">
        <v>518</v>
      </c>
      <c r="L507" s="66" t="s">
        <v>11</v>
      </c>
    </row>
    <row r="508" spans="1:12" ht="27" customHeight="1" x14ac:dyDescent="0.35">
      <c r="A508" s="83"/>
      <c r="B508" s="77" t="s">
        <v>1160</v>
      </c>
      <c r="C508" s="42" t="s">
        <v>510</v>
      </c>
      <c r="D508" s="207" t="s">
        <v>513</v>
      </c>
      <c r="E508" s="210"/>
      <c r="F508" s="210"/>
      <c r="G508" s="210"/>
      <c r="H508" s="210"/>
      <c r="I508" s="352" t="s">
        <v>1077</v>
      </c>
      <c r="J508" s="160" t="s">
        <v>885</v>
      </c>
      <c r="K508" s="161" t="s">
        <v>556</v>
      </c>
      <c r="L508" s="68"/>
    </row>
    <row r="509" spans="1:12" ht="27" customHeight="1" x14ac:dyDescent="0.35">
      <c r="A509" s="83"/>
      <c r="B509" s="77" t="s">
        <v>1161</v>
      </c>
      <c r="C509" s="42" t="s">
        <v>511</v>
      </c>
      <c r="D509" s="212" t="s">
        <v>590</v>
      </c>
      <c r="E509" s="213"/>
      <c r="F509" s="213"/>
      <c r="G509" s="213"/>
      <c r="H509" s="213"/>
      <c r="I509" s="213"/>
      <c r="J509" s="160" t="s">
        <v>838</v>
      </c>
      <c r="K509" s="161" t="s">
        <v>519</v>
      </c>
      <c r="L509" s="68"/>
    </row>
    <row r="510" spans="1:12" ht="27" customHeight="1" x14ac:dyDescent="0.35">
      <c r="A510" s="83"/>
      <c r="B510" s="77" t="s">
        <v>25</v>
      </c>
      <c r="C510" s="89"/>
      <c r="D510" s="77"/>
      <c r="E510" s="88"/>
      <c r="F510" s="68"/>
      <c r="G510" s="68"/>
      <c r="H510" s="68"/>
      <c r="I510" s="68"/>
      <c r="J510" s="68"/>
      <c r="K510" s="87"/>
      <c r="L510" s="68"/>
    </row>
    <row r="511" spans="1:12" ht="27" customHeight="1" x14ac:dyDescent="0.35">
      <c r="A511" s="91"/>
      <c r="B511" s="116" t="s">
        <v>137</v>
      </c>
      <c r="C511" s="44"/>
      <c r="D511" s="368"/>
      <c r="E511" s="335"/>
      <c r="F511" s="335"/>
      <c r="G511" s="335"/>
      <c r="H511" s="335"/>
      <c r="I511" s="335"/>
      <c r="J511" s="168"/>
      <c r="K511" s="164"/>
      <c r="L511" s="73"/>
    </row>
    <row r="512" spans="1:12" ht="27" customHeight="1" x14ac:dyDescent="0.35">
      <c r="A512" s="90">
        <v>80</v>
      </c>
      <c r="B512" s="74" t="s">
        <v>1162</v>
      </c>
      <c r="C512" s="63" t="s">
        <v>497</v>
      </c>
      <c r="D512" s="74" t="s">
        <v>1163</v>
      </c>
      <c r="E512" s="127">
        <v>0</v>
      </c>
      <c r="F512" s="127" t="s">
        <v>824</v>
      </c>
      <c r="G512" s="127">
        <v>932000</v>
      </c>
      <c r="H512" s="75" t="s">
        <v>824</v>
      </c>
      <c r="I512" s="129" t="s">
        <v>824</v>
      </c>
      <c r="J512" s="149" t="s">
        <v>515</v>
      </c>
      <c r="K512" s="149" t="s">
        <v>505</v>
      </c>
      <c r="L512" s="66" t="s">
        <v>11</v>
      </c>
    </row>
    <row r="513" spans="1:12" ht="27" customHeight="1" x14ac:dyDescent="0.35">
      <c r="A513" s="83"/>
      <c r="B513" s="77" t="s">
        <v>1164</v>
      </c>
      <c r="C513" s="89" t="s">
        <v>498</v>
      </c>
      <c r="D513" s="78" t="s">
        <v>538</v>
      </c>
      <c r="E513" s="79"/>
      <c r="F513" s="79"/>
      <c r="G513" s="341" t="s">
        <v>1039</v>
      </c>
      <c r="H513" s="79"/>
      <c r="I513" s="160"/>
      <c r="J513" s="160" t="s">
        <v>503</v>
      </c>
      <c r="K513" s="161" t="s">
        <v>506</v>
      </c>
      <c r="L513" s="68"/>
    </row>
    <row r="514" spans="1:12" ht="27" customHeight="1" x14ac:dyDescent="0.35">
      <c r="A514" s="83"/>
      <c r="B514" s="77" t="s">
        <v>1165</v>
      </c>
      <c r="C514" s="89" t="s">
        <v>499</v>
      </c>
      <c r="D514" s="78"/>
      <c r="E514" s="79"/>
      <c r="F514" s="78"/>
      <c r="G514" s="78"/>
      <c r="H514" s="78"/>
      <c r="I514" s="160"/>
      <c r="J514" s="160" t="s">
        <v>877</v>
      </c>
      <c r="K514" s="161" t="s">
        <v>507</v>
      </c>
      <c r="L514" s="68"/>
    </row>
    <row r="515" spans="1:12" ht="27" customHeight="1" x14ac:dyDescent="0.35">
      <c r="A515" s="91"/>
      <c r="B515" s="116" t="s">
        <v>1047</v>
      </c>
      <c r="C515" s="71"/>
      <c r="D515" s="115"/>
      <c r="E515" s="117"/>
      <c r="F515" s="115"/>
      <c r="G515" s="115"/>
      <c r="H515" s="115"/>
      <c r="I515" s="168"/>
      <c r="J515" s="168"/>
      <c r="K515" s="164"/>
      <c r="L515" s="68"/>
    </row>
    <row r="516" spans="1:12" ht="27" customHeight="1" x14ac:dyDescent="0.35">
      <c r="A516" s="83">
        <v>81</v>
      </c>
      <c r="B516" s="74" t="s">
        <v>90</v>
      </c>
      <c r="C516" s="63" t="s">
        <v>497</v>
      </c>
      <c r="D516" s="74" t="s">
        <v>1166</v>
      </c>
      <c r="E516" s="127" t="s">
        <v>824</v>
      </c>
      <c r="F516" s="127" t="s">
        <v>824</v>
      </c>
      <c r="G516" s="127" t="s">
        <v>824</v>
      </c>
      <c r="H516" s="123">
        <v>324000</v>
      </c>
      <c r="I516" s="129" t="s">
        <v>824</v>
      </c>
      <c r="J516" s="149" t="s">
        <v>526</v>
      </c>
      <c r="K516" s="149" t="s">
        <v>505</v>
      </c>
      <c r="L516" s="66" t="s">
        <v>11</v>
      </c>
    </row>
    <row r="517" spans="1:12" ht="27" customHeight="1" x14ac:dyDescent="0.35">
      <c r="A517" s="83"/>
      <c r="B517" s="77" t="s">
        <v>1167</v>
      </c>
      <c r="C517" s="89" t="s">
        <v>498</v>
      </c>
      <c r="D517" s="78" t="s">
        <v>501</v>
      </c>
      <c r="E517" s="79"/>
      <c r="F517" s="79"/>
      <c r="G517" s="79"/>
      <c r="H517" s="79"/>
      <c r="I517" s="160"/>
      <c r="J517" s="160" t="s">
        <v>503</v>
      </c>
      <c r="K517" s="161" t="s">
        <v>506</v>
      </c>
      <c r="L517" s="68"/>
    </row>
    <row r="518" spans="1:12" ht="27" customHeight="1" x14ac:dyDescent="0.35">
      <c r="A518" s="83"/>
      <c r="B518" s="77" t="s">
        <v>137</v>
      </c>
      <c r="C518" s="89" t="s">
        <v>499</v>
      </c>
      <c r="D518" s="78"/>
      <c r="E518" s="79"/>
      <c r="F518" s="78"/>
      <c r="G518" s="78"/>
      <c r="H518" s="79"/>
      <c r="I518" s="160"/>
      <c r="J518" s="160" t="s">
        <v>877</v>
      </c>
      <c r="K518" s="161" t="s">
        <v>507</v>
      </c>
      <c r="L518" s="68"/>
    </row>
    <row r="519" spans="1:12" ht="27" customHeight="1" x14ac:dyDescent="0.35">
      <c r="A519" s="90">
        <v>82</v>
      </c>
      <c r="B519" s="74" t="s">
        <v>1711</v>
      </c>
      <c r="C519" s="40" t="s">
        <v>1168</v>
      </c>
      <c r="D519" s="74" t="s">
        <v>1169</v>
      </c>
      <c r="E519" s="127" t="s">
        <v>824</v>
      </c>
      <c r="F519" s="127" t="s">
        <v>824</v>
      </c>
      <c r="G519" s="375">
        <v>210000</v>
      </c>
      <c r="H519" s="381" t="s">
        <v>824</v>
      </c>
      <c r="I519" s="381" t="s">
        <v>824</v>
      </c>
      <c r="J519" s="149" t="s">
        <v>1170</v>
      </c>
      <c r="K519" s="149" t="s">
        <v>1171</v>
      </c>
      <c r="L519" s="66" t="s">
        <v>11</v>
      </c>
    </row>
    <row r="520" spans="1:12" ht="27" customHeight="1" x14ac:dyDescent="0.35">
      <c r="A520" s="83"/>
      <c r="B520" s="77" t="s">
        <v>1172</v>
      </c>
      <c r="C520" s="42"/>
      <c r="D520" s="78"/>
      <c r="E520" s="210"/>
      <c r="F520" s="210"/>
      <c r="G520" s="376" t="s">
        <v>1040</v>
      </c>
      <c r="H520" s="376"/>
      <c r="I520" s="376"/>
      <c r="J520" s="161" t="s">
        <v>1173</v>
      </c>
      <c r="K520" s="68"/>
      <c r="L520" s="68"/>
    </row>
    <row r="521" spans="1:12" ht="27" customHeight="1" x14ac:dyDescent="0.35">
      <c r="A521" s="83"/>
      <c r="B521" s="77" t="s">
        <v>1174</v>
      </c>
      <c r="C521" s="42"/>
      <c r="D521" s="212"/>
      <c r="E521" s="213"/>
      <c r="F521" s="213"/>
      <c r="G521" s="213"/>
      <c r="H521" s="213"/>
      <c r="I521" s="160"/>
      <c r="J521" s="161"/>
      <c r="K521" s="68"/>
      <c r="L521" s="68"/>
    </row>
    <row r="522" spans="1:12" ht="27" customHeight="1" x14ac:dyDescent="0.35">
      <c r="A522" s="91"/>
      <c r="B522" s="77"/>
      <c r="C522" s="114"/>
      <c r="D522" s="115"/>
      <c r="E522" s="128"/>
      <c r="F522" s="128"/>
      <c r="G522" s="128"/>
      <c r="H522" s="128"/>
      <c r="I522" s="128"/>
      <c r="J522" s="116"/>
      <c r="K522" s="120"/>
      <c r="L522" s="73"/>
    </row>
    <row r="523" spans="1:12" ht="27" customHeight="1" x14ac:dyDescent="0.35">
      <c r="A523" s="90">
        <v>83</v>
      </c>
      <c r="B523" s="74" t="s">
        <v>1117</v>
      </c>
      <c r="C523" s="63" t="s">
        <v>1175</v>
      </c>
      <c r="D523" s="74" t="s">
        <v>1176</v>
      </c>
      <c r="E523" s="127" t="s">
        <v>824</v>
      </c>
      <c r="F523" s="127" t="s">
        <v>824</v>
      </c>
      <c r="G523" s="127" t="s">
        <v>824</v>
      </c>
      <c r="H523" s="75" t="s">
        <v>824</v>
      </c>
      <c r="I523" s="127">
        <v>7500000</v>
      </c>
      <c r="J523" s="149" t="s">
        <v>1177</v>
      </c>
      <c r="K523" s="149" t="s">
        <v>1178</v>
      </c>
      <c r="L523" s="66" t="s">
        <v>11</v>
      </c>
    </row>
    <row r="524" spans="1:12" ht="27" customHeight="1" x14ac:dyDescent="0.35">
      <c r="A524" s="83"/>
      <c r="B524" s="77" t="s">
        <v>1182</v>
      </c>
      <c r="C524" s="89" t="s">
        <v>1179</v>
      </c>
      <c r="D524" s="78"/>
      <c r="E524" s="79"/>
      <c r="F524" s="79"/>
      <c r="G524" s="79"/>
      <c r="H524" s="79"/>
      <c r="I524" s="161"/>
      <c r="J524" s="161" t="s">
        <v>1180</v>
      </c>
      <c r="K524" s="161" t="s">
        <v>1181</v>
      </c>
      <c r="L524" s="68"/>
    </row>
    <row r="525" spans="1:12" ht="27" customHeight="1" x14ac:dyDescent="0.35">
      <c r="A525" s="83"/>
      <c r="B525" s="77" t="s">
        <v>25</v>
      </c>
      <c r="C525" s="89"/>
      <c r="D525" s="78"/>
      <c r="E525" s="79"/>
      <c r="F525" s="78"/>
      <c r="G525" s="78"/>
      <c r="H525" s="78"/>
      <c r="I525" s="160"/>
      <c r="J525" s="160" t="s">
        <v>1088</v>
      </c>
      <c r="K525" s="161" t="s">
        <v>321</v>
      </c>
      <c r="L525" s="68"/>
    </row>
    <row r="526" spans="1:12" ht="27" customHeight="1" x14ac:dyDescent="0.35">
      <c r="A526" s="83"/>
      <c r="B526" s="77" t="s">
        <v>89</v>
      </c>
      <c r="C526" s="89"/>
      <c r="D526" s="77"/>
      <c r="E526" s="88"/>
      <c r="F526" s="68"/>
      <c r="G526" s="68"/>
      <c r="H526" s="68"/>
      <c r="I526" s="68"/>
      <c r="J526" s="68"/>
      <c r="K526" s="87"/>
      <c r="L526" s="68"/>
    </row>
    <row r="527" spans="1:12" ht="27" customHeight="1" x14ac:dyDescent="0.35">
      <c r="A527" s="83"/>
      <c r="B527" s="77"/>
      <c r="C527" s="89"/>
      <c r="D527" s="77"/>
      <c r="E527" s="88"/>
      <c r="F527" s="88"/>
      <c r="G527" s="131"/>
      <c r="H527" s="68"/>
      <c r="I527" s="68"/>
      <c r="J527" s="161"/>
      <c r="K527" s="161"/>
      <c r="L527" s="68"/>
    </row>
    <row r="528" spans="1:12" ht="27" customHeight="1" x14ac:dyDescent="0.35">
      <c r="A528" s="91"/>
      <c r="B528" s="116"/>
      <c r="C528" s="71"/>
      <c r="D528" s="115"/>
      <c r="E528" s="125"/>
      <c r="F528" s="73"/>
      <c r="G528" s="73"/>
      <c r="H528" s="73"/>
      <c r="I528" s="73"/>
      <c r="J528" s="168"/>
      <c r="K528" s="164"/>
      <c r="L528" s="73"/>
    </row>
    <row r="529" spans="1:12" ht="27" customHeight="1" x14ac:dyDescent="0.35">
      <c r="A529" s="351"/>
      <c r="B529" s="101"/>
      <c r="C529" s="101"/>
      <c r="D529" s="102" t="s">
        <v>27</v>
      </c>
      <c r="E529" s="102">
        <v>82</v>
      </c>
      <c r="F529" s="103"/>
      <c r="G529" s="103"/>
      <c r="H529" s="103"/>
      <c r="I529" s="103"/>
      <c r="J529" s="103"/>
      <c r="K529" s="104"/>
      <c r="L529" s="108" t="s">
        <v>79</v>
      </c>
    </row>
    <row r="530" spans="1:12" ht="27" customHeight="1" x14ac:dyDescent="0.4">
      <c r="A530" s="445" t="s">
        <v>4</v>
      </c>
      <c r="B530" s="445"/>
      <c r="C530" s="445"/>
      <c r="D530" s="445"/>
      <c r="E530" s="445"/>
      <c r="F530" s="445"/>
      <c r="G530" s="445"/>
      <c r="H530" s="445"/>
      <c r="I530" s="445"/>
      <c r="J530" s="445"/>
      <c r="K530" s="445"/>
      <c r="L530" s="445"/>
    </row>
    <row r="531" spans="1:12" ht="27" customHeight="1" x14ac:dyDescent="0.4">
      <c r="A531" s="445" t="s">
        <v>895</v>
      </c>
      <c r="B531" s="445"/>
      <c r="C531" s="445"/>
      <c r="D531" s="445"/>
      <c r="E531" s="445"/>
      <c r="F531" s="445"/>
      <c r="G531" s="445"/>
      <c r="H531" s="445"/>
      <c r="I531" s="445"/>
      <c r="J531" s="445"/>
      <c r="K531" s="445"/>
      <c r="L531" s="445"/>
    </row>
    <row r="532" spans="1:12" ht="27" customHeight="1" x14ac:dyDescent="0.4">
      <c r="A532" s="445" t="s">
        <v>1016</v>
      </c>
      <c r="B532" s="445"/>
      <c r="C532" s="445"/>
      <c r="D532" s="445"/>
      <c r="E532" s="445"/>
      <c r="F532" s="445"/>
      <c r="G532" s="445"/>
      <c r="H532" s="445"/>
      <c r="I532" s="445"/>
      <c r="J532" s="445"/>
      <c r="K532" s="445"/>
      <c r="L532" s="445"/>
    </row>
    <row r="533" spans="1:12" ht="27" customHeight="1" x14ac:dyDescent="0.4">
      <c r="A533" s="96" t="s">
        <v>851</v>
      </c>
      <c r="B533" s="96"/>
      <c r="C533" s="96"/>
      <c r="D533" s="96"/>
      <c r="E533" s="349"/>
      <c r="F533" s="349"/>
      <c r="G533" s="349"/>
      <c r="H533" s="349"/>
      <c r="I533" s="349"/>
      <c r="J533" s="349"/>
      <c r="K533" s="349"/>
      <c r="L533" s="98"/>
    </row>
    <row r="534" spans="1:12" ht="27" customHeight="1" x14ac:dyDescent="0.4">
      <c r="A534" s="96" t="s">
        <v>852</v>
      </c>
      <c r="B534" s="96"/>
      <c r="C534" s="349"/>
      <c r="D534" s="349"/>
      <c r="E534" s="349"/>
      <c r="F534" s="349"/>
      <c r="G534" s="349"/>
      <c r="H534" s="349"/>
      <c r="I534" s="349"/>
      <c r="J534" s="349"/>
      <c r="K534" s="349"/>
      <c r="L534" s="98"/>
    </row>
    <row r="535" spans="1:12" ht="27" customHeight="1" x14ac:dyDescent="0.4">
      <c r="A535" s="350"/>
      <c r="B535" s="437" t="s">
        <v>73</v>
      </c>
      <c r="C535" s="437"/>
      <c r="D535" s="437"/>
      <c r="E535" s="437"/>
      <c r="F535" s="437"/>
      <c r="G535" s="437"/>
      <c r="H535" s="437"/>
      <c r="I535" s="437"/>
      <c r="J535" s="437"/>
      <c r="K535" s="437"/>
      <c r="L535" s="437"/>
    </row>
    <row r="536" spans="1:12" ht="27" customHeight="1" x14ac:dyDescent="0.4">
      <c r="A536" s="438" t="s">
        <v>790</v>
      </c>
      <c r="B536" s="438"/>
      <c r="C536" s="438"/>
      <c r="D536" s="438"/>
      <c r="E536" s="438"/>
      <c r="F536" s="438"/>
      <c r="G536" s="438"/>
      <c r="H536" s="438"/>
      <c r="I536" s="438"/>
      <c r="J536" s="438"/>
      <c r="K536" s="438"/>
      <c r="L536" s="438"/>
    </row>
    <row r="537" spans="1:12" ht="27" customHeight="1" x14ac:dyDescent="0.35">
      <c r="A537" s="347"/>
      <c r="B537" s="63"/>
      <c r="C537" s="64"/>
      <c r="D537" s="68" t="s">
        <v>7</v>
      </c>
      <c r="E537" s="439" t="s">
        <v>15</v>
      </c>
      <c r="F537" s="440"/>
      <c r="G537" s="440"/>
      <c r="H537" s="440"/>
      <c r="I537" s="441"/>
      <c r="J537" s="348" t="s">
        <v>42</v>
      </c>
      <c r="K537" s="66"/>
      <c r="L537" s="90" t="s">
        <v>34</v>
      </c>
    </row>
    <row r="538" spans="1:12" ht="27" customHeight="1" x14ac:dyDescent="0.35">
      <c r="A538" s="67" t="s">
        <v>5</v>
      </c>
      <c r="B538" s="68" t="s">
        <v>3</v>
      </c>
      <c r="C538" s="67" t="s">
        <v>6</v>
      </c>
      <c r="D538" s="68" t="s">
        <v>8</v>
      </c>
      <c r="E538" s="347">
        <v>2561</v>
      </c>
      <c r="F538" s="66">
        <v>2562</v>
      </c>
      <c r="G538" s="66">
        <v>2563</v>
      </c>
      <c r="H538" s="66">
        <v>2564</v>
      </c>
      <c r="I538" s="66">
        <v>2565</v>
      </c>
      <c r="J538" s="68" t="s">
        <v>43</v>
      </c>
      <c r="K538" s="68" t="s">
        <v>45</v>
      </c>
      <c r="L538" s="83" t="s">
        <v>72</v>
      </c>
    </row>
    <row r="539" spans="1:12" ht="27" customHeight="1" x14ac:dyDescent="0.35">
      <c r="A539" s="67"/>
      <c r="B539" s="89"/>
      <c r="C539" s="80"/>
      <c r="D539" s="68"/>
      <c r="E539" s="67" t="s">
        <v>2</v>
      </c>
      <c r="F539" s="68" t="s">
        <v>2</v>
      </c>
      <c r="G539" s="68" t="s">
        <v>2</v>
      </c>
      <c r="H539" s="68" t="s">
        <v>2</v>
      </c>
      <c r="I539" s="68" t="s">
        <v>2</v>
      </c>
      <c r="J539" s="68"/>
      <c r="K539" s="68"/>
      <c r="L539" s="83" t="s">
        <v>71</v>
      </c>
    </row>
    <row r="540" spans="1:12" ht="27" customHeight="1" x14ac:dyDescent="0.35">
      <c r="A540" s="90">
        <v>84</v>
      </c>
      <c r="B540" s="74" t="s">
        <v>93</v>
      </c>
      <c r="C540" s="40" t="s">
        <v>509</v>
      </c>
      <c r="D540" s="206" t="s">
        <v>512</v>
      </c>
      <c r="E540" s="127" t="s">
        <v>824</v>
      </c>
      <c r="F540" s="127" t="s">
        <v>824</v>
      </c>
      <c r="G540" s="127" t="s">
        <v>824</v>
      </c>
      <c r="H540" s="127" t="s">
        <v>824</v>
      </c>
      <c r="I540" s="123">
        <v>664000</v>
      </c>
      <c r="J540" s="149" t="s">
        <v>515</v>
      </c>
      <c r="K540" s="149" t="s">
        <v>518</v>
      </c>
      <c r="L540" s="66" t="s">
        <v>11</v>
      </c>
    </row>
    <row r="541" spans="1:12" ht="27" customHeight="1" x14ac:dyDescent="0.35">
      <c r="A541" s="83"/>
      <c r="B541" s="77" t="s">
        <v>1183</v>
      </c>
      <c r="C541" s="42" t="s">
        <v>510</v>
      </c>
      <c r="D541" s="207" t="s">
        <v>513</v>
      </c>
      <c r="E541" s="210"/>
      <c r="F541" s="210"/>
      <c r="G541" s="210"/>
      <c r="H541" s="210"/>
      <c r="I541" s="210"/>
      <c r="J541" s="160" t="s">
        <v>1184</v>
      </c>
      <c r="K541" s="161" t="s">
        <v>556</v>
      </c>
      <c r="L541" s="68"/>
    </row>
    <row r="542" spans="1:12" ht="27" customHeight="1" x14ac:dyDescent="0.35">
      <c r="A542" s="91"/>
      <c r="B542" s="116" t="s">
        <v>137</v>
      </c>
      <c r="C542" s="44" t="s">
        <v>511</v>
      </c>
      <c r="D542" s="208" t="s">
        <v>551</v>
      </c>
      <c r="E542" s="211"/>
      <c r="F542" s="211"/>
      <c r="G542" s="211"/>
      <c r="H542" s="211"/>
      <c r="I542" s="211"/>
      <c r="J542" s="168" t="s">
        <v>555</v>
      </c>
      <c r="K542" s="164" t="s">
        <v>519</v>
      </c>
      <c r="L542" s="68"/>
    </row>
    <row r="543" spans="1:12" ht="27" customHeight="1" x14ac:dyDescent="0.35">
      <c r="A543" s="83">
        <v>85</v>
      </c>
      <c r="B543" s="74" t="s">
        <v>90</v>
      </c>
      <c r="C543" s="63" t="s">
        <v>497</v>
      </c>
      <c r="D543" s="74" t="s">
        <v>1166</v>
      </c>
      <c r="E543" s="127" t="s">
        <v>824</v>
      </c>
      <c r="F543" s="127" t="s">
        <v>824</v>
      </c>
      <c r="G543" s="127" t="s">
        <v>824</v>
      </c>
      <c r="H543" s="123">
        <v>324000</v>
      </c>
      <c r="I543" s="149"/>
      <c r="J543" s="149" t="s">
        <v>526</v>
      </c>
      <c r="K543" s="149" t="s">
        <v>505</v>
      </c>
      <c r="L543" s="66" t="s">
        <v>11</v>
      </c>
    </row>
    <row r="544" spans="1:12" ht="27" customHeight="1" x14ac:dyDescent="0.35">
      <c r="A544" s="83"/>
      <c r="B544" s="77" t="s">
        <v>1185</v>
      </c>
      <c r="C544" s="89" t="s">
        <v>498</v>
      </c>
      <c r="D544" s="78" t="s">
        <v>501</v>
      </c>
      <c r="E544" s="79"/>
      <c r="F544" s="79"/>
      <c r="G544" s="79"/>
      <c r="H544" s="79"/>
      <c r="I544" s="160"/>
      <c r="J544" s="160" t="s">
        <v>503</v>
      </c>
      <c r="K544" s="161" t="s">
        <v>506</v>
      </c>
      <c r="L544" s="68"/>
    </row>
    <row r="545" spans="1:12" ht="27" customHeight="1" x14ac:dyDescent="0.35">
      <c r="A545" s="83"/>
      <c r="B545" s="77" t="s">
        <v>137</v>
      </c>
      <c r="C545" s="89" t="s">
        <v>499</v>
      </c>
      <c r="D545" s="78"/>
      <c r="E545" s="79"/>
      <c r="F545" s="78"/>
      <c r="G545" s="78"/>
      <c r="H545" s="79"/>
      <c r="I545" s="160"/>
      <c r="J545" s="160" t="s">
        <v>877</v>
      </c>
      <c r="K545" s="161" t="s">
        <v>507</v>
      </c>
      <c r="L545" s="68"/>
    </row>
    <row r="546" spans="1:12" ht="27" customHeight="1" x14ac:dyDescent="0.35">
      <c r="A546" s="90">
        <v>86</v>
      </c>
      <c r="B546" s="74" t="s">
        <v>90</v>
      </c>
      <c r="C546" s="63" t="s">
        <v>497</v>
      </c>
      <c r="D546" s="74" t="s">
        <v>500</v>
      </c>
      <c r="E546" s="127" t="s">
        <v>824</v>
      </c>
      <c r="F546" s="127" t="s">
        <v>824</v>
      </c>
      <c r="G546" s="127" t="s">
        <v>824</v>
      </c>
      <c r="H546" s="127" t="s">
        <v>824</v>
      </c>
      <c r="I546" s="123">
        <v>322000</v>
      </c>
      <c r="J546" s="149" t="s">
        <v>526</v>
      </c>
      <c r="K546" s="149" t="s">
        <v>505</v>
      </c>
      <c r="L546" s="66" t="s">
        <v>11</v>
      </c>
    </row>
    <row r="547" spans="1:12" ht="27" customHeight="1" x14ac:dyDescent="0.35">
      <c r="A547" s="83"/>
      <c r="B547" s="77" t="s">
        <v>1186</v>
      </c>
      <c r="C547" s="89" t="s">
        <v>498</v>
      </c>
      <c r="D547" s="78" t="s">
        <v>501</v>
      </c>
      <c r="E547" s="79"/>
      <c r="F547" s="79"/>
      <c r="G547" s="79"/>
      <c r="H547" s="79"/>
      <c r="I547" s="160"/>
      <c r="J547" s="160" t="s">
        <v>503</v>
      </c>
      <c r="K547" s="161" t="s">
        <v>506</v>
      </c>
      <c r="L547" s="68"/>
    </row>
    <row r="548" spans="1:12" ht="27" customHeight="1" x14ac:dyDescent="0.35">
      <c r="A548" s="83"/>
      <c r="B548" s="77" t="s">
        <v>137</v>
      </c>
      <c r="C548" s="89" t="s">
        <v>499</v>
      </c>
      <c r="D548" s="78"/>
      <c r="E548" s="79"/>
      <c r="F548" s="78"/>
      <c r="G548" s="78"/>
      <c r="H548" s="79"/>
      <c r="I548" s="160"/>
      <c r="J548" s="160" t="s">
        <v>877</v>
      </c>
      <c r="K548" s="161" t="s">
        <v>507</v>
      </c>
      <c r="L548" s="68"/>
    </row>
    <row r="549" spans="1:12" ht="27" customHeight="1" x14ac:dyDescent="0.35">
      <c r="A549" s="91"/>
      <c r="B549" s="77"/>
      <c r="C549" s="114"/>
      <c r="D549" s="115"/>
      <c r="E549" s="128"/>
      <c r="F549" s="128"/>
      <c r="G549" s="128"/>
      <c r="H549" s="128"/>
      <c r="I549" s="128"/>
      <c r="J549" s="116"/>
      <c r="K549" s="120"/>
      <c r="L549" s="73"/>
    </row>
    <row r="550" spans="1:12" ht="27" customHeight="1" x14ac:dyDescent="0.35">
      <c r="A550" s="90">
        <v>87</v>
      </c>
      <c r="B550" s="74" t="s">
        <v>1120</v>
      </c>
      <c r="C550" s="63" t="s">
        <v>562</v>
      </c>
      <c r="D550" s="74" t="s">
        <v>573</v>
      </c>
      <c r="E550" s="75">
        <v>85000</v>
      </c>
      <c r="F550" s="75" t="s">
        <v>824</v>
      </c>
      <c r="G550" s="75" t="s">
        <v>824</v>
      </c>
      <c r="H550" s="75" t="s">
        <v>824</v>
      </c>
      <c r="I550" s="75" t="s">
        <v>824</v>
      </c>
      <c r="J550" s="174" t="s">
        <v>565</v>
      </c>
      <c r="K550" s="174" t="s">
        <v>435</v>
      </c>
      <c r="L550" s="130" t="s">
        <v>11</v>
      </c>
    </row>
    <row r="551" spans="1:12" ht="27" customHeight="1" x14ac:dyDescent="0.35">
      <c r="A551" s="83"/>
      <c r="B551" s="77" t="s">
        <v>1187</v>
      </c>
      <c r="C551" s="89" t="s">
        <v>563</v>
      </c>
      <c r="D551" s="78"/>
      <c r="E551" s="79"/>
      <c r="F551" s="79"/>
      <c r="G551" s="79"/>
      <c r="H551" s="79"/>
      <c r="I551" s="172"/>
      <c r="J551" s="172" t="s">
        <v>581</v>
      </c>
      <c r="K551" s="209" t="s">
        <v>568</v>
      </c>
      <c r="L551" s="119"/>
    </row>
    <row r="552" spans="1:12" ht="27" customHeight="1" x14ac:dyDescent="0.35">
      <c r="A552" s="83"/>
      <c r="B552" s="77" t="s">
        <v>144</v>
      </c>
      <c r="C552" s="89"/>
      <c r="D552" s="78"/>
      <c r="E552" s="79"/>
      <c r="F552" s="79"/>
      <c r="G552" s="79"/>
      <c r="H552" s="79"/>
      <c r="I552" s="172"/>
      <c r="J552" s="172" t="s">
        <v>582</v>
      </c>
      <c r="K552" s="209" t="s">
        <v>569</v>
      </c>
      <c r="L552" s="119"/>
    </row>
    <row r="553" spans="1:12" ht="27" customHeight="1" x14ac:dyDescent="0.35">
      <c r="A553" s="91"/>
      <c r="B553" s="116" t="s">
        <v>89</v>
      </c>
      <c r="C553" s="71"/>
      <c r="D553" s="115"/>
      <c r="E553" s="117"/>
      <c r="F553" s="117"/>
      <c r="G553" s="117"/>
      <c r="H553" s="117"/>
      <c r="I553" s="71"/>
      <c r="J553" s="71" t="s">
        <v>583</v>
      </c>
      <c r="K553" s="120"/>
      <c r="L553" s="120"/>
    </row>
    <row r="554" spans="1:12" ht="27" customHeight="1" x14ac:dyDescent="0.35">
      <c r="A554" s="90">
        <v>88</v>
      </c>
      <c r="B554" s="74" t="s">
        <v>1120</v>
      </c>
      <c r="C554" s="63" t="s">
        <v>562</v>
      </c>
      <c r="D554" s="74" t="s">
        <v>573</v>
      </c>
      <c r="E554" s="75">
        <v>85000</v>
      </c>
      <c r="F554" s="75" t="s">
        <v>824</v>
      </c>
      <c r="G554" s="75" t="s">
        <v>824</v>
      </c>
      <c r="H554" s="75" t="s">
        <v>824</v>
      </c>
      <c r="I554" s="75" t="s">
        <v>824</v>
      </c>
      <c r="J554" s="174" t="s">
        <v>565</v>
      </c>
      <c r="K554" s="174" t="s">
        <v>435</v>
      </c>
      <c r="L554" s="130" t="s">
        <v>11</v>
      </c>
    </row>
    <row r="555" spans="1:12" ht="27" customHeight="1" x14ac:dyDescent="0.35">
      <c r="A555" s="83"/>
      <c r="B555" s="77" t="s">
        <v>1188</v>
      </c>
      <c r="C555" s="89" t="s">
        <v>563</v>
      </c>
      <c r="D555" s="78"/>
      <c r="E555" s="79"/>
      <c r="F555" s="79"/>
      <c r="G555" s="79"/>
      <c r="H555" s="79"/>
      <c r="I555" s="172"/>
      <c r="J555" s="172" t="s">
        <v>1712</v>
      </c>
      <c r="K555" s="209" t="s">
        <v>568</v>
      </c>
      <c r="L555" s="119"/>
    </row>
    <row r="556" spans="1:12" ht="27" customHeight="1" x14ac:dyDescent="0.35">
      <c r="A556" s="83"/>
      <c r="B556" s="77" t="s">
        <v>144</v>
      </c>
      <c r="C556" s="89"/>
      <c r="D556" s="78"/>
      <c r="E556" s="79"/>
      <c r="F556" s="79"/>
      <c r="G556" s="79"/>
      <c r="H556" s="79"/>
      <c r="I556" s="172"/>
      <c r="J556" s="172" t="s">
        <v>582</v>
      </c>
      <c r="K556" s="209" t="s">
        <v>569</v>
      </c>
      <c r="L556" s="119"/>
    </row>
    <row r="557" spans="1:12" ht="27" customHeight="1" x14ac:dyDescent="0.35">
      <c r="A557" s="83"/>
      <c r="B557" s="77" t="s">
        <v>89</v>
      </c>
      <c r="C557" s="89"/>
      <c r="D557" s="78"/>
      <c r="E557" s="79"/>
      <c r="F557" s="79"/>
      <c r="G557" s="79"/>
      <c r="H557" s="79"/>
      <c r="I557" s="89"/>
      <c r="J557" s="89" t="s">
        <v>583</v>
      </c>
      <c r="K557" s="119"/>
      <c r="L557" s="119"/>
    </row>
    <row r="558" spans="1:12" ht="27" customHeight="1" x14ac:dyDescent="0.35">
      <c r="A558" s="83"/>
      <c r="B558" s="77"/>
      <c r="C558" s="89"/>
      <c r="D558" s="78"/>
      <c r="E558" s="79"/>
      <c r="F558" s="79"/>
      <c r="G558" s="79"/>
      <c r="H558" s="79"/>
      <c r="I558" s="89"/>
      <c r="J558" s="89"/>
      <c r="K558" s="119"/>
      <c r="L558" s="119"/>
    </row>
    <row r="559" spans="1:12" ht="27" customHeight="1" x14ac:dyDescent="0.35">
      <c r="A559" s="83"/>
      <c r="B559" s="77"/>
      <c r="C559" s="89"/>
      <c r="D559" s="78"/>
      <c r="E559" s="79"/>
      <c r="F559" s="79"/>
      <c r="G559" s="79"/>
      <c r="H559" s="79"/>
      <c r="I559" s="89"/>
      <c r="J559" s="89"/>
      <c r="K559" s="119"/>
      <c r="L559" s="119"/>
    </row>
    <row r="560" spans="1:12" ht="27" customHeight="1" x14ac:dyDescent="0.35">
      <c r="A560" s="83"/>
      <c r="B560" s="77"/>
      <c r="C560" s="89"/>
      <c r="D560" s="78"/>
      <c r="E560" s="79"/>
      <c r="F560" s="79"/>
      <c r="G560" s="79"/>
      <c r="H560" s="79"/>
      <c r="I560" s="89"/>
      <c r="J560" s="89"/>
      <c r="K560" s="119"/>
      <c r="L560" s="119"/>
    </row>
    <row r="561" spans="1:12" ht="27" customHeight="1" x14ac:dyDescent="0.35">
      <c r="A561" s="91"/>
      <c r="B561" s="116"/>
      <c r="C561" s="44"/>
      <c r="D561" s="48"/>
      <c r="E561" s="135"/>
      <c r="F561" s="135"/>
      <c r="G561" s="135"/>
      <c r="H561" s="135"/>
      <c r="I561" s="135"/>
      <c r="J561" s="43"/>
      <c r="K561" s="51"/>
      <c r="L561" s="43"/>
    </row>
    <row r="562" spans="1:12" ht="27" customHeight="1" x14ac:dyDescent="0.35">
      <c r="A562" s="320"/>
      <c r="B562" s="101"/>
      <c r="C562" s="101"/>
      <c r="D562" s="102" t="s">
        <v>27</v>
      </c>
      <c r="E562" s="102">
        <v>83</v>
      </c>
      <c r="F562" s="103"/>
      <c r="G562" s="103"/>
      <c r="H562" s="103"/>
      <c r="I562" s="103"/>
      <c r="J562" s="103"/>
      <c r="K562" s="104"/>
      <c r="L562" s="105" t="s">
        <v>79</v>
      </c>
    </row>
    <row r="563" spans="1:12" ht="27" customHeight="1" x14ac:dyDescent="0.4">
      <c r="A563" s="445" t="s">
        <v>4</v>
      </c>
      <c r="B563" s="445"/>
      <c r="C563" s="445"/>
      <c r="D563" s="445"/>
      <c r="E563" s="445"/>
      <c r="F563" s="445"/>
      <c r="G563" s="445"/>
      <c r="H563" s="445"/>
      <c r="I563" s="445"/>
      <c r="J563" s="445"/>
      <c r="K563" s="445"/>
      <c r="L563" s="445"/>
    </row>
    <row r="564" spans="1:12" ht="27" customHeight="1" x14ac:dyDescent="0.4">
      <c r="A564" s="445" t="s">
        <v>895</v>
      </c>
      <c r="B564" s="445"/>
      <c r="C564" s="445"/>
      <c r="D564" s="445"/>
      <c r="E564" s="445"/>
      <c r="F564" s="445"/>
      <c r="G564" s="445"/>
      <c r="H564" s="445"/>
      <c r="I564" s="445"/>
      <c r="J564" s="445"/>
      <c r="K564" s="445"/>
      <c r="L564" s="445"/>
    </row>
    <row r="565" spans="1:12" ht="27" customHeight="1" x14ac:dyDescent="0.4">
      <c r="A565" s="445" t="s">
        <v>1016</v>
      </c>
      <c r="B565" s="445"/>
      <c r="C565" s="445"/>
      <c r="D565" s="445"/>
      <c r="E565" s="445"/>
      <c r="F565" s="445"/>
      <c r="G565" s="445"/>
      <c r="H565" s="445"/>
      <c r="I565" s="445"/>
      <c r="J565" s="445"/>
      <c r="K565" s="445"/>
      <c r="L565" s="445"/>
    </row>
    <row r="566" spans="1:12" ht="27" customHeight="1" x14ac:dyDescent="0.4">
      <c r="A566" s="96" t="s">
        <v>851</v>
      </c>
      <c r="B566" s="96"/>
      <c r="C566" s="96"/>
      <c r="D566" s="96"/>
      <c r="E566" s="316"/>
      <c r="F566" s="316"/>
      <c r="G566" s="316"/>
      <c r="H566" s="316"/>
      <c r="I566" s="316"/>
      <c r="J566" s="316"/>
      <c r="K566" s="316"/>
      <c r="L566" s="98"/>
    </row>
    <row r="567" spans="1:12" ht="27" customHeight="1" x14ac:dyDescent="0.4">
      <c r="A567" s="96" t="s">
        <v>852</v>
      </c>
      <c r="B567" s="96"/>
      <c r="C567" s="316"/>
      <c r="D567" s="316"/>
      <c r="E567" s="316"/>
      <c r="F567" s="316"/>
      <c r="G567" s="316"/>
      <c r="H567" s="316"/>
      <c r="I567" s="316"/>
      <c r="J567" s="316"/>
      <c r="K567" s="316"/>
      <c r="L567" s="98"/>
    </row>
    <row r="568" spans="1:12" ht="27" customHeight="1" x14ac:dyDescent="0.4">
      <c r="A568" s="317"/>
      <c r="B568" s="437" t="s">
        <v>73</v>
      </c>
      <c r="C568" s="437"/>
      <c r="D568" s="437"/>
      <c r="E568" s="437"/>
      <c r="F568" s="437"/>
      <c r="G568" s="437"/>
      <c r="H568" s="437"/>
      <c r="I568" s="437"/>
      <c r="J568" s="437"/>
      <c r="K568" s="437"/>
      <c r="L568" s="437"/>
    </row>
    <row r="569" spans="1:12" ht="27" customHeight="1" x14ac:dyDescent="0.4">
      <c r="A569" s="438" t="s">
        <v>790</v>
      </c>
      <c r="B569" s="438"/>
      <c r="C569" s="438"/>
      <c r="D569" s="438"/>
      <c r="E569" s="438"/>
      <c r="F569" s="438"/>
      <c r="G569" s="438"/>
      <c r="H569" s="438"/>
      <c r="I569" s="438"/>
      <c r="J569" s="438"/>
      <c r="K569" s="438"/>
      <c r="L569" s="438"/>
    </row>
    <row r="570" spans="1:12" ht="27" customHeight="1" x14ac:dyDescent="0.35">
      <c r="A570" s="318"/>
      <c r="B570" s="63"/>
      <c r="C570" s="64"/>
      <c r="D570" s="68" t="s">
        <v>7</v>
      </c>
      <c r="E570" s="439" t="s">
        <v>15</v>
      </c>
      <c r="F570" s="440"/>
      <c r="G570" s="440"/>
      <c r="H570" s="440"/>
      <c r="I570" s="441"/>
      <c r="J570" s="319" t="s">
        <v>42</v>
      </c>
      <c r="K570" s="66"/>
      <c r="L570" s="90" t="s">
        <v>34</v>
      </c>
    </row>
    <row r="571" spans="1:12" ht="27" customHeight="1" x14ac:dyDescent="0.35">
      <c r="A571" s="67" t="s">
        <v>5</v>
      </c>
      <c r="B571" s="68" t="s">
        <v>3</v>
      </c>
      <c r="C571" s="67" t="s">
        <v>6</v>
      </c>
      <c r="D571" s="68" t="s">
        <v>8</v>
      </c>
      <c r="E571" s="318">
        <v>2561</v>
      </c>
      <c r="F571" s="66">
        <v>2562</v>
      </c>
      <c r="G571" s="66">
        <v>2563</v>
      </c>
      <c r="H571" s="66">
        <v>2564</v>
      </c>
      <c r="I571" s="66">
        <v>2565</v>
      </c>
      <c r="J571" s="68" t="s">
        <v>43</v>
      </c>
      <c r="K571" s="68" t="s">
        <v>45</v>
      </c>
      <c r="L571" s="83" t="s">
        <v>72</v>
      </c>
    </row>
    <row r="572" spans="1:12" ht="27" customHeight="1" x14ac:dyDescent="0.35">
      <c r="A572" s="67"/>
      <c r="B572" s="89"/>
      <c r="C572" s="80"/>
      <c r="D572" s="68"/>
      <c r="E572" s="67" t="s">
        <v>2</v>
      </c>
      <c r="F572" s="68" t="s">
        <v>2</v>
      </c>
      <c r="G572" s="68" t="s">
        <v>2</v>
      </c>
      <c r="H572" s="68" t="s">
        <v>2</v>
      </c>
      <c r="I572" s="68" t="s">
        <v>2</v>
      </c>
      <c r="J572" s="68"/>
      <c r="K572" s="68"/>
      <c r="L572" s="83" t="s">
        <v>71</v>
      </c>
    </row>
    <row r="573" spans="1:12" ht="27" customHeight="1" x14ac:dyDescent="0.35">
      <c r="A573" s="90">
        <v>89</v>
      </c>
      <c r="B573" s="74" t="s">
        <v>1189</v>
      </c>
      <c r="C573" s="40" t="s">
        <v>1190</v>
      </c>
      <c r="D573" s="206" t="s">
        <v>1191</v>
      </c>
      <c r="E573" s="127" t="s">
        <v>824</v>
      </c>
      <c r="F573" s="127" t="s">
        <v>824</v>
      </c>
      <c r="G573" s="127" t="s">
        <v>824</v>
      </c>
      <c r="H573" s="127" t="s">
        <v>824</v>
      </c>
      <c r="I573" s="123">
        <v>100000</v>
      </c>
      <c r="J573" s="149" t="s">
        <v>1192</v>
      </c>
      <c r="K573" s="149" t="s">
        <v>1192</v>
      </c>
      <c r="L573" s="66" t="s">
        <v>11</v>
      </c>
    </row>
    <row r="574" spans="1:12" ht="27" customHeight="1" x14ac:dyDescent="0.35">
      <c r="A574" s="83"/>
      <c r="B574" s="77" t="s">
        <v>25</v>
      </c>
      <c r="C574" s="42" t="s">
        <v>47</v>
      </c>
      <c r="D574" s="207"/>
      <c r="E574" s="210"/>
      <c r="F574" s="210"/>
      <c r="G574" s="210"/>
      <c r="H574" s="210"/>
      <c r="I574" s="210"/>
      <c r="J574" s="161" t="s">
        <v>1193</v>
      </c>
      <c r="K574" s="161" t="s">
        <v>1193</v>
      </c>
      <c r="L574" s="68"/>
    </row>
    <row r="575" spans="1:12" ht="27" customHeight="1" x14ac:dyDescent="0.35">
      <c r="A575" s="83"/>
      <c r="B575" s="77" t="s">
        <v>137</v>
      </c>
      <c r="C575" s="42"/>
      <c r="D575" s="212"/>
      <c r="E575" s="211"/>
      <c r="F575" s="211"/>
      <c r="G575" s="211"/>
      <c r="H575" s="211"/>
      <c r="I575" s="211"/>
      <c r="J575" s="168"/>
      <c r="K575" s="164"/>
      <c r="L575" s="68"/>
    </row>
    <row r="576" spans="1:12" ht="27" customHeight="1" x14ac:dyDescent="0.35">
      <c r="A576" s="90">
        <v>90</v>
      </c>
      <c r="B576" s="74" t="s">
        <v>1194</v>
      </c>
      <c r="C576" s="63" t="s">
        <v>1604</v>
      </c>
      <c r="D576" s="206" t="s">
        <v>1191</v>
      </c>
      <c r="E576" s="129" t="s">
        <v>824</v>
      </c>
      <c r="F576" s="129" t="s">
        <v>824</v>
      </c>
      <c r="G576" s="129" t="s">
        <v>824</v>
      </c>
      <c r="H576" s="129" t="s">
        <v>824</v>
      </c>
      <c r="I576" s="422">
        <v>450000</v>
      </c>
      <c r="J576" s="149" t="s">
        <v>1606</v>
      </c>
      <c r="K576" s="149" t="s">
        <v>1608</v>
      </c>
      <c r="L576" s="66" t="s">
        <v>11</v>
      </c>
    </row>
    <row r="577" spans="1:12" ht="27" customHeight="1" x14ac:dyDescent="0.35">
      <c r="A577" s="83"/>
      <c r="B577" s="77" t="s">
        <v>25</v>
      </c>
      <c r="C577" s="89" t="s">
        <v>1605</v>
      </c>
      <c r="D577" s="78"/>
      <c r="E577" s="79"/>
      <c r="F577" s="79"/>
      <c r="G577" s="79"/>
      <c r="H577" s="79"/>
      <c r="I577" s="160"/>
      <c r="J577" s="160" t="s">
        <v>1607</v>
      </c>
      <c r="K577" s="161" t="s">
        <v>1609</v>
      </c>
      <c r="L577" s="68"/>
    </row>
    <row r="578" spans="1:12" ht="27" customHeight="1" x14ac:dyDescent="0.35">
      <c r="A578" s="91"/>
      <c r="B578" s="116" t="s">
        <v>137</v>
      </c>
      <c r="C578" s="71"/>
      <c r="D578" s="115"/>
      <c r="E578" s="79"/>
      <c r="F578" s="78"/>
      <c r="G578" s="78"/>
      <c r="H578" s="79"/>
      <c r="I578" s="160"/>
      <c r="J578" s="160" t="s">
        <v>1605</v>
      </c>
      <c r="K578" s="161"/>
      <c r="L578" s="68"/>
    </row>
    <row r="579" spans="1:12" ht="27" customHeight="1" x14ac:dyDescent="0.35">
      <c r="A579" s="83">
        <v>91</v>
      </c>
      <c r="B579" s="77" t="s">
        <v>1195</v>
      </c>
      <c r="C579" s="89" t="s">
        <v>1196</v>
      </c>
      <c r="D579" s="77" t="s">
        <v>1197</v>
      </c>
      <c r="E579" s="127" t="s">
        <v>824</v>
      </c>
      <c r="F579" s="127" t="s">
        <v>824</v>
      </c>
      <c r="G579" s="127" t="s">
        <v>824</v>
      </c>
      <c r="H579" s="127" t="s">
        <v>824</v>
      </c>
      <c r="I579" s="123">
        <v>2620000</v>
      </c>
      <c r="J579" s="149" t="s">
        <v>1198</v>
      </c>
      <c r="K579" s="149" t="s">
        <v>1199</v>
      </c>
      <c r="L579" s="66" t="s">
        <v>11</v>
      </c>
    </row>
    <row r="580" spans="1:12" ht="27" customHeight="1" x14ac:dyDescent="0.35">
      <c r="A580" s="83"/>
      <c r="B580" s="38" t="s">
        <v>1200</v>
      </c>
      <c r="C580" s="89" t="s">
        <v>1201</v>
      </c>
      <c r="D580" s="78"/>
      <c r="E580" s="79"/>
      <c r="F580" s="79"/>
      <c r="G580" s="79"/>
      <c r="H580" s="79"/>
      <c r="I580" s="160"/>
      <c r="J580" s="160" t="s">
        <v>1202</v>
      </c>
      <c r="K580" s="161" t="s">
        <v>1203</v>
      </c>
      <c r="L580" s="68"/>
    </row>
    <row r="581" spans="1:12" ht="27" customHeight="1" x14ac:dyDescent="0.35">
      <c r="A581" s="83"/>
      <c r="B581" s="77"/>
      <c r="C581" s="89"/>
      <c r="D581" s="78"/>
      <c r="E581" s="79"/>
      <c r="F581" s="78"/>
      <c r="G581" s="78"/>
      <c r="H581" s="79"/>
      <c r="I581" s="160"/>
      <c r="J581" s="160"/>
      <c r="K581" s="161"/>
      <c r="L581" s="68"/>
    </row>
    <row r="582" spans="1:12" ht="27" customHeight="1" x14ac:dyDescent="0.35">
      <c r="A582" s="91"/>
      <c r="B582" s="77"/>
      <c r="C582" s="114"/>
      <c r="D582" s="115"/>
      <c r="E582" s="128"/>
      <c r="F582" s="128"/>
      <c r="G582" s="128"/>
      <c r="H582" s="128"/>
      <c r="I582" s="128"/>
      <c r="J582" s="116"/>
      <c r="K582" s="120"/>
      <c r="L582" s="73"/>
    </row>
    <row r="583" spans="1:12" ht="27" customHeight="1" x14ac:dyDescent="0.35">
      <c r="A583" s="90">
        <v>92</v>
      </c>
      <c r="B583" s="74" t="s">
        <v>1210</v>
      </c>
      <c r="C583" s="40" t="s">
        <v>1204</v>
      </c>
      <c r="D583" s="74" t="s">
        <v>1205</v>
      </c>
      <c r="E583" s="127" t="s">
        <v>824</v>
      </c>
      <c r="F583" s="127" t="s">
        <v>824</v>
      </c>
      <c r="G583" s="123">
        <v>1400000</v>
      </c>
      <c r="H583" s="127" t="s">
        <v>824</v>
      </c>
      <c r="I583" s="367" t="s">
        <v>824</v>
      </c>
      <c r="J583" s="149" t="s">
        <v>1206</v>
      </c>
      <c r="K583" s="149" t="s">
        <v>1207</v>
      </c>
      <c r="L583" s="66" t="s">
        <v>11</v>
      </c>
    </row>
    <row r="584" spans="1:12" ht="27" customHeight="1" x14ac:dyDescent="0.35">
      <c r="A584" s="83"/>
      <c r="B584" s="77" t="s">
        <v>1211</v>
      </c>
      <c r="C584" s="42" t="s">
        <v>510</v>
      </c>
      <c r="D584" s="78" t="s">
        <v>1208</v>
      </c>
      <c r="E584" s="210"/>
      <c r="F584" s="210"/>
      <c r="G584" s="352" t="s">
        <v>1071</v>
      </c>
      <c r="H584" s="352"/>
      <c r="I584" s="160"/>
      <c r="J584" s="160"/>
      <c r="K584" s="161" t="s">
        <v>1209</v>
      </c>
      <c r="L584" s="68"/>
    </row>
    <row r="585" spans="1:12" ht="27" customHeight="1" x14ac:dyDescent="0.35">
      <c r="A585" s="83"/>
      <c r="B585" s="77" t="s">
        <v>1212</v>
      </c>
      <c r="C585" s="42" t="s">
        <v>511</v>
      </c>
      <c r="D585" s="212"/>
      <c r="E585" s="213"/>
      <c r="F585" s="213"/>
      <c r="G585" s="213"/>
      <c r="H585" s="213"/>
      <c r="I585" s="160"/>
      <c r="J585" s="161"/>
      <c r="K585" s="68"/>
      <c r="L585" s="119"/>
    </row>
    <row r="586" spans="1:12" ht="27" customHeight="1" x14ac:dyDescent="0.35">
      <c r="A586" s="91"/>
      <c r="B586" s="71" t="s">
        <v>1047</v>
      </c>
      <c r="C586" s="71"/>
      <c r="D586" s="116"/>
      <c r="E586" s="136"/>
      <c r="F586" s="136"/>
      <c r="G586" s="136"/>
      <c r="H586" s="181"/>
      <c r="I586" s="164"/>
      <c r="J586" s="164"/>
      <c r="K586" s="73"/>
      <c r="L586" s="120"/>
    </row>
    <row r="587" spans="1:12" ht="27" customHeight="1" x14ac:dyDescent="0.35">
      <c r="A587" s="90">
        <v>93</v>
      </c>
      <c r="B587" s="74" t="s">
        <v>603</v>
      </c>
      <c r="C587" s="63" t="s">
        <v>605</v>
      </c>
      <c r="D587" s="74" t="s">
        <v>607</v>
      </c>
      <c r="E587" s="129" t="s">
        <v>824</v>
      </c>
      <c r="F587" s="129" t="s">
        <v>824</v>
      </c>
      <c r="G587" s="75">
        <v>1000000</v>
      </c>
      <c r="H587" s="129" t="s">
        <v>824</v>
      </c>
      <c r="I587" s="129" t="s">
        <v>824</v>
      </c>
      <c r="J587" s="149" t="s">
        <v>611</v>
      </c>
      <c r="K587" s="149" t="s">
        <v>608</v>
      </c>
      <c r="L587" s="66" t="s">
        <v>11</v>
      </c>
    </row>
    <row r="588" spans="1:12" ht="27" customHeight="1" x14ac:dyDescent="0.35">
      <c r="A588" s="83"/>
      <c r="B588" s="77" t="s">
        <v>604</v>
      </c>
      <c r="C588" s="89" t="s">
        <v>606</v>
      </c>
      <c r="D588" s="78"/>
      <c r="E588" s="88"/>
      <c r="F588" s="68"/>
      <c r="G588" s="68"/>
      <c r="H588" s="68"/>
      <c r="I588" s="68"/>
      <c r="J588" s="160" t="s">
        <v>612</v>
      </c>
      <c r="K588" s="161" t="s">
        <v>609</v>
      </c>
      <c r="L588" s="68"/>
    </row>
    <row r="589" spans="1:12" ht="27" customHeight="1" x14ac:dyDescent="0.35">
      <c r="A589" s="91"/>
      <c r="B589" s="77"/>
      <c r="C589" s="89"/>
      <c r="D589" s="77"/>
      <c r="E589" s="88"/>
      <c r="F589" s="68"/>
      <c r="G589" s="68"/>
      <c r="H589" s="68"/>
      <c r="I589" s="68"/>
      <c r="J589" s="160"/>
      <c r="K589" s="161" t="s">
        <v>610</v>
      </c>
      <c r="L589" s="68"/>
    </row>
    <row r="590" spans="1:12" ht="27" customHeight="1" x14ac:dyDescent="0.35">
      <c r="A590" s="83">
        <v>94</v>
      </c>
      <c r="B590" s="74" t="s">
        <v>90</v>
      </c>
      <c r="C590" s="63" t="s">
        <v>497</v>
      </c>
      <c r="D590" s="74" t="s">
        <v>500</v>
      </c>
      <c r="E590" s="127" t="s">
        <v>824</v>
      </c>
      <c r="F590" s="127" t="s">
        <v>824</v>
      </c>
      <c r="G590" s="127" t="s">
        <v>824</v>
      </c>
      <c r="H590" s="127" t="s">
        <v>824</v>
      </c>
      <c r="I590" s="75">
        <v>232000</v>
      </c>
      <c r="J590" s="149" t="s">
        <v>502</v>
      </c>
      <c r="K590" s="149" t="s">
        <v>505</v>
      </c>
      <c r="L590" s="66" t="s">
        <v>11</v>
      </c>
    </row>
    <row r="591" spans="1:12" ht="27" customHeight="1" x14ac:dyDescent="0.35">
      <c r="A591" s="83"/>
      <c r="B591" s="77" t="s">
        <v>145</v>
      </c>
      <c r="C591" s="89" t="s">
        <v>498</v>
      </c>
      <c r="D591" s="78" t="s">
        <v>501</v>
      </c>
      <c r="E591" s="79"/>
      <c r="F591" s="79"/>
      <c r="G591" s="79"/>
      <c r="H591" s="79"/>
      <c r="I591" s="79"/>
      <c r="J591" s="160" t="s">
        <v>876</v>
      </c>
      <c r="K591" s="161" t="s">
        <v>506</v>
      </c>
      <c r="L591" s="68"/>
    </row>
    <row r="592" spans="1:12" ht="27" customHeight="1" x14ac:dyDescent="0.35">
      <c r="A592" s="83"/>
      <c r="B592" s="77" t="s">
        <v>137</v>
      </c>
      <c r="C592" s="89" t="s">
        <v>499</v>
      </c>
      <c r="D592" s="78"/>
      <c r="E592" s="79"/>
      <c r="F592" s="78"/>
      <c r="G592" s="78"/>
      <c r="H592" s="78"/>
      <c r="I592" s="78"/>
      <c r="J592" s="160" t="s">
        <v>504</v>
      </c>
      <c r="K592" s="161" t="s">
        <v>507</v>
      </c>
      <c r="L592" s="68"/>
    </row>
    <row r="593" spans="1:12" ht="27" customHeight="1" x14ac:dyDescent="0.35">
      <c r="A593" s="83"/>
      <c r="B593" s="77"/>
      <c r="C593" s="89"/>
      <c r="D593" s="78"/>
      <c r="E593" s="79"/>
      <c r="F593" s="79"/>
      <c r="G593" s="79"/>
      <c r="H593" s="79"/>
      <c r="I593" s="89"/>
      <c r="J593" s="89"/>
      <c r="K593" s="119"/>
      <c r="L593" s="119"/>
    </row>
    <row r="594" spans="1:12" ht="27" customHeight="1" x14ac:dyDescent="0.35">
      <c r="A594" s="91"/>
      <c r="B594" s="116"/>
      <c r="C594" s="44"/>
      <c r="D594" s="48"/>
      <c r="E594" s="135"/>
      <c r="F594" s="135"/>
      <c r="G594" s="135"/>
      <c r="H594" s="135"/>
      <c r="I594" s="135"/>
      <c r="J594" s="43"/>
      <c r="K594" s="51"/>
      <c r="L594" s="43"/>
    </row>
    <row r="595" spans="1:12" ht="27" customHeight="1" x14ac:dyDescent="0.35">
      <c r="A595" s="373"/>
      <c r="B595" s="101"/>
      <c r="C595" s="101"/>
      <c r="D595" s="102" t="s">
        <v>27</v>
      </c>
      <c r="E595" s="102">
        <v>84</v>
      </c>
      <c r="F595" s="103"/>
      <c r="G595" s="103"/>
      <c r="H595" s="103"/>
      <c r="I595" s="103"/>
      <c r="J595" s="103"/>
      <c r="K595" s="104"/>
      <c r="L595" s="105" t="s">
        <v>79</v>
      </c>
    </row>
    <row r="596" spans="1:12" ht="27" customHeight="1" x14ac:dyDescent="0.4">
      <c r="A596" s="445" t="s">
        <v>4</v>
      </c>
      <c r="B596" s="445"/>
      <c r="C596" s="445"/>
      <c r="D596" s="445"/>
      <c r="E596" s="445"/>
      <c r="F596" s="445"/>
      <c r="G596" s="445"/>
      <c r="H596" s="445"/>
      <c r="I596" s="445"/>
      <c r="J596" s="445"/>
      <c r="K596" s="445"/>
      <c r="L596" s="445"/>
    </row>
    <row r="597" spans="1:12" ht="27" customHeight="1" x14ac:dyDescent="0.4">
      <c r="A597" s="445" t="s">
        <v>895</v>
      </c>
      <c r="B597" s="445"/>
      <c r="C597" s="445"/>
      <c r="D597" s="445"/>
      <c r="E597" s="445"/>
      <c r="F597" s="445"/>
      <c r="G597" s="445"/>
      <c r="H597" s="445"/>
      <c r="I597" s="445"/>
      <c r="J597" s="445"/>
      <c r="K597" s="445"/>
      <c r="L597" s="445"/>
    </row>
    <row r="598" spans="1:12" ht="27" customHeight="1" x14ac:dyDescent="0.4">
      <c r="A598" s="445" t="s">
        <v>1016</v>
      </c>
      <c r="B598" s="445"/>
      <c r="C598" s="445"/>
      <c r="D598" s="445"/>
      <c r="E598" s="445"/>
      <c r="F598" s="445"/>
      <c r="G598" s="445"/>
      <c r="H598" s="445"/>
      <c r="I598" s="445"/>
      <c r="J598" s="445"/>
      <c r="K598" s="445"/>
      <c r="L598" s="445"/>
    </row>
    <row r="599" spans="1:12" ht="27" customHeight="1" x14ac:dyDescent="0.4">
      <c r="A599" s="96" t="s">
        <v>851</v>
      </c>
      <c r="B599" s="96"/>
      <c r="C599" s="96"/>
      <c r="D599" s="96"/>
      <c r="E599" s="369"/>
      <c r="F599" s="369"/>
      <c r="G599" s="369"/>
      <c r="H599" s="369"/>
      <c r="I599" s="369"/>
      <c r="J599" s="369"/>
      <c r="K599" s="369"/>
      <c r="L599" s="98"/>
    </row>
    <row r="600" spans="1:12" ht="27" customHeight="1" x14ac:dyDescent="0.4">
      <c r="A600" s="96" t="s">
        <v>852</v>
      </c>
      <c r="B600" s="96"/>
      <c r="C600" s="369"/>
      <c r="D600" s="369"/>
      <c r="E600" s="369"/>
      <c r="F600" s="369"/>
      <c r="G600" s="369"/>
      <c r="H600" s="369"/>
      <c r="I600" s="369"/>
      <c r="J600" s="369"/>
      <c r="K600" s="369"/>
      <c r="L600" s="98"/>
    </row>
    <row r="601" spans="1:12" ht="27" customHeight="1" x14ac:dyDescent="0.4">
      <c r="A601" s="370"/>
      <c r="B601" s="437" t="s">
        <v>73</v>
      </c>
      <c r="C601" s="437"/>
      <c r="D601" s="437"/>
      <c r="E601" s="437"/>
      <c r="F601" s="437"/>
      <c r="G601" s="437"/>
      <c r="H601" s="437"/>
      <c r="I601" s="437"/>
      <c r="J601" s="437"/>
      <c r="K601" s="437"/>
      <c r="L601" s="437"/>
    </row>
    <row r="602" spans="1:12" ht="27" customHeight="1" x14ac:dyDescent="0.4">
      <c r="A602" s="438" t="s">
        <v>790</v>
      </c>
      <c r="B602" s="438"/>
      <c r="C602" s="438"/>
      <c r="D602" s="438"/>
      <c r="E602" s="438"/>
      <c r="F602" s="438"/>
      <c r="G602" s="438"/>
      <c r="H602" s="438"/>
      <c r="I602" s="438"/>
      <c r="J602" s="438"/>
      <c r="K602" s="438"/>
      <c r="L602" s="438"/>
    </row>
    <row r="603" spans="1:12" ht="27" customHeight="1" x14ac:dyDescent="0.35">
      <c r="A603" s="371"/>
      <c r="B603" s="63"/>
      <c r="C603" s="64"/>
      <c r="D603" s="68" t="s">
        <v>7</v>
      </c>
      <c r="E603" s="442" t="s">
        <v>15</v>
      </c>
      <c r="F603" s="443"/>
      <c r="G603" s="443"/>
      <c r="H603" s="443"/>
      <c r="I603" s="444"/>
      <c r="J603" s="372" t="s">
        <v>42</v>
      </c>
      <c r="K603" s="66"/>
      <c r="L603" s="90" t="s">
        <v>34</v>
      </c>
    </row>
    <row r="604" spans="1:12" ht="27" customHeight="1" x14ac:dyDescent="0.35">
      <c r="A604" s="67" t="s">
        <v>5</v>
      </c>
      <c r="B604" s="68" t="s">
        <v>3</v>
      </c>
      <c r="C604" s="67" t="s">
        <v>6</v>
      </c>
      <c r="D604" s="68" t="s">
        <v>8</v>
      </c>
      <c r="E604" s="371">
        <v>2561</v>
      </c>
      <c r="F604" s="66">
        <v>2562</v>
      </c>
      <c r="G604" s="66">
        <v>2563</v>
      </c>
      <c r="H604" s="66">
        <v>2564</v>
      </c>
      <c r="I604" s="66">
        <v>2565</v>
      </c>
      <c r="J604" s="68" t="s">
        <v>43</v>
      </c>
      <c r="K604" s="68" t="s">
        <v>45</v>
      </c>
      <c r="L604" s="83" t="s">
        <v>72</v>
      </c>
    </row>
    <row r="605" spans="1:12" ht="27" customHeight="1" x14ac:dyDescent="0.35">
      <c r="A605" s="70"/>
      <c r="B605" s="71"/>
      <c r="C605" s="72"/>
      <c r="D605" s="73"/>
      <c r="E605" s="70" t="s">
        <v>2</v>
      </c>
      <c r="F605" s="73" t="s">
        <v>2</v>
      </c>
      <c r="G605" s="73" t="s">
        <v>2</v>
      </c>
      <c r="H605" s="73" t="s">
        <v>2</v>
      </c>
      <c r="I605" s="73" t="s">
        <v>2</v>
      </c>
      <c r="J605" s="73"/>
      <c r="K605" s="73"/>
      <c r="L605" s="91" t="s">
        <v>71</v>
      </c>
    </row>
    <row r="606" spans="1:12" ht="27" customHeight="1" x14ac:dyDescent="0.35">
      <c r="A606" s="90">
        <v>95</v>
      </c>
      <c r="B606" s="74" t="s">
        <v>614</v>
      </c>
      <c r="C606" s="63" t="s">
        <v>616</v>
      </c>
      <c r="D606" s="74" t="s">
        <v>619</v>
      </c>
      <c r="E606" s="129" t="s">
        <v>824</v>
      </c>
      <c r="F606" s="129" t="s">
        <v>824</v>
      </c>
      <c r="G606" s="75">
        <v>500000</v>
      </c>
      <c r="H606" s="129" t="s">
        <v>824</v>
      </c>
      <c r="I606" s="129"/>
      <c r="J606" s="149" t="s">
        <v>622</v>
      </c>
      <c r="K606" s="149" t="s">
        <v>780</v>
      </c>
      <c r="L606" s="66" t="s">
        <v>11</v>
      </c>
    </row>
    <row r="607" spans="1:12" ht="27" customHeight="1" x14ac:dyDescent="0.35">
      <c r="A607" s="83"/>
      <c r="B607" s="77" t="s">
        <v>615</v>
      </c>
      <c r="C607" s="89" t="s">
        <v>617</v>
      </c>
      <c r="D607" s="78" t="s">
        <v>620</v>
      </c>
      <c r="E607" s="88"/>
      <c r="F607" s="68"/>
      <c r="G607" s="68"/>
      <c r="H607" s="68"/>
      <c r="I607" s="68"/>
      <c r="J607" s="160" t="s">
        <v>623</v>
      </c>
      <c r="K607" s="161" t="s">
        <v>781</v>
      </c>
      <c r="L607" s="68"/>
    </row>
    <row r="608" spans="1:12" ht="27" customHeight="1" x14ac:dyDescent="0.35">
      <c r="A608" s="83"/>
      <c r="B608" s="77" t="s">
        <v>23</v>
      </c>
      <c r="C608" s="89" t="s">
        <v>618</v>
      </c>
      <c r="D608" s="77" t="s">
        <v>621</v>
      </c>
      <c r="E608" s="88"/>
      <c r="F608" s="68"/>
      <c r="G608" s="68"/>
      <c r="H608" s="68"/>
      <c r="I608" s="68"/>
      <c r="J608" s="160"/>
      <c r="K608" s="161" t="s">
        <v>782</v>
      </c>
      <c r="L608" s="68"/>
    </row>
    <row r="609" spans="1:12" ht="27" customHeight="1" x14ac:dyDescent="0.35">
      <c r="A609" s="91"/>
      <c r="B609" s="116"/>
      <c r="C609" s="71"/>
      <c r="D609" s="116"/>
      <c r="E609" s="125"/>
      <c r="F609" s="73"/>
      <c r="G609" s="73"/>
      <c r="H609" s="73"/>
      <c r="I609" s="73"/>
      <c r="J609" s="73"/>
      <c r="K609" s="146"/>
      <c r="L609" s="73"/>
    </row>
    <row r="610" spans="1:12" ht="27" customHeight="1" x14ac:dyDescent="0.35">
      <c r="A610" s="83">
        <v>96</v>
      </c>
      <c r="B610" s="74" t="s">
        <v>624</v>
      </c>
      <c r="C610" s="63" t="s">
        <v>626</v>
      </c>
      <c r="D610" s="74" t="s">
        <v>627</v>
      </c>
      <c r="E610" s="129" t="s">
        <v>824</v>
      </c>
      <c r="F610" s="75">
        <v>200000</v>
      </c>
      <c r="G610" s="241">
        <v>0</v>
      </c>
      <c r="H610" s="241">
        <v>0</v>
      </c>
      <c r="I610" s="129" t="s">
        <v>824</v>
      </c>
      <c r="J610" s="149" t="s">
        <v>629</v>
      </c>
      <c r="K610" s="149" t="s">
        <v>631</v>
      </c>
      <c r="L610" s="66" t="s">
        <v>11</v>
      </c>
    </row>
    <row r="611" spans="1:12" ht="27" customHeight="1" x14ac:dyDescent="0.35">
      <c r="A611" s="83"/>
      <c r="B611" s="77" t="s">
        <v>625</v>
      </c>
      <c r="C611" s="89" t="s">
        <v>1713</v>
      </c>
      <c r="D611" s="78" t="s">
        <v>628</v>
      </c>
      <c r="E611" s="88"/>
      <c r="F611" s="68"/>
      <c r="G611" s="68"/>
      <c r="H611" s="68"/>
      <c r="I611" s="68"/>
      <c r="J611" s="160" t="s">
        <v>630</v>
      </c>
      <c r="K611" s="161" t="s">
        <v>632</v>
      </c>
      <c r="L611" s="68"/>
    </row>
    <row r="612" spans="1:12" ht="27" customHeight="1" x14ac:dyDescent="0.35">
      <c r="A612" s="83"/>
      <c r="B612" s="77"/>
      <c r="C612" s="89"/>
      <c r="D612" s="77"/>
      <c r="E612" s="88"/>
      <c r="F612" s="68"/>
      <c r="G612" s="68"/>
      <c r="H612" s="68"/>
      <c r="I612" s="68"/>
      <c r="J612" s="160"/>
      <c r="K612" s="161" t="s">
        <v>633</v>
      </c>
      <c r="L612" s="68"/>
    </row>
    <row r="613" spans="1:12" ht="27" customHeight="1" x14ac:dyDescent="0.35">
      <c r="A613" s="83"/>
      <c r="B613" s="77"/>
      <c r="C613" s="89"/>
      <c r="D613" s="77"/>
      <c r="E613" s="88"/>
      <c r="F613" s="68"/>
      <c r="G613" s="68"/>
      <c r="H613" s="68"/>
      <c r="I613" s="68"/>
      <c r="J613" s="68"/>
      <c r="K613" s="148" t="s">
        <v>634</v>
      </c>
      <c r="L613" s="68"/>
    </row>
    <row r="614" spans="1:12" ht="27" customHeight="1" x14ac:dyDescent="0.35">
      <c r="A614" s="90">
        <v>97</v>
      </c>
      <c r="B614" s="74" t="s">
        <v>1017</v>
      </c>
      <c r="C614" s="63" t="s">
        <v>1018</v>
      </c>
      <c r="D614" s="74" t="s">
        <v>1021</v>
      </c>
      <c r="E614" s="241">
        <v>0</v>
      </c>
      <c r="F614" s="75">
        <v>3000000</v>
      </c>
      <c r="G614" s="241">
        <v>0</v>
      </c>
      <c r="H614" s="75">
        <v>300000</v>
      </c>
      <c r="I614" s="241">
        <v>0</v>
      </c>
      <c r="J614" s="74" t="s">
        <v>1023</v>
      </c>
      <c r="K614" s="147" t="s">
        <v>1026</v>
      </c>
      <c r="L614" s="66" t="s">
        <v>11</v>
      </c>
    </row>
    <row r="615" spans="1:12" ht="27" customHeight="1" x14ac:dyDescent="0.35">
      <c r="A615" s="83"/>
      <c r="B615" s="77" t="s">
        <v>727</v>
      </c>
      <c r="C615" s="89" t="s">
        <v>1019</v>
      </c>
      <c r="D615" s="77" t="s">
        <v>1022</v>
      </c>
      <c r="E615" s="88"/>
      <c r="F615" s="68"/>
      <c r="G615" s="68"/>
      <c r="H615" s="68"/>
      <c r="I615" s="68"/>
      <c r="J615" s="77" t="s">
        <v>1024</v>
      </c>
      <c r="K615" s="148" t="s">
        <v>1027</v>
      </c>
      <c r="L615" s="68" t="s">
        <v>1548</v>
      </c>
    </row>
    <row r="616" spans="1:12" ht="27" customHeight="1" x14ac:dyDescent="0.35">
      <c r="A616" s="91"/>
      <c r="B616" s="116"/>
      <c r="C616" s="71" t="s">
        <v>1020</v>
      </c>
      <c r="D616" s="116" t="s">
        <v>12</v>
      </c>
      <c r="E616" s="125"/>
      <c r="F616" s="73"/>
      <c r="G616" s="73"/>
      <c r="H616" s="73"/>
      <c r="I616" s="73"/>
      <c r="J616" s="116" t="s">
        <v>1025</v>
      </c>
      <c r="K616" s="146" t="s">
        <v>1028</v>
      </c>
      <c r="L616" s="73"/>
    </row>
    <row r="617" spans="1:12" ht="27" customHeight="1" x14ac:dyDescent="0.35">
      <c r="A617" s="83">
        <v>98</v>
      </c>
      <c r="B617" s="77" t="s">
        <v>1029</v>
      </c>
      <c r="C617" s="89" t="s">
        <v>1030</v>
      </c>
      <c r="D617" s="77" t="s">
        <v>1032</v>
      </c>
      <c r="E617" s="88">
        <v>300000</v>
      </c>
      <c r="F617" s="88">
        <v>300000</v>
      </c>
      <c r="G617" s="88">
        <v>300000</v>
      </c>
      <c r="H617" s="88">
        <v>300000</v>
      </c>
      <c r="I617" s="88">
        <v>300000</v>
      </c>
      <c r="J617" s="77" t="s">
        <v>1033</v>
      </c>
      <c r="K617" s="148" t="s">
        <v>1036</v>
      </c>
      <c r="L617" s="66" t="s">
        <v>11</v>
      </c>
    </row>
    <row r="618" spans="1:12" ht="27" customHeight="1" x14ac:dyDescent="0.35">
      <c r="A618" s="83"/>
      <c r="B618" s="77" t="s">
        <v>727</v>
      </c>
      <c r="C618" s="89" t="s">
        <v>1031</v>
      </c>
      <c r="D618" s="77" t="s">
        <v>17</v>
      </c>
      <c r="E618" s="88"/>
      <c r="F618" s="88"/>
      <c r="G618" s="88"/>
      <c r="H618" s="88"/>
      <c r="I618" s="88"/>
      <c r="J618" s="77" t="s">
        <v>1034</v>
      </c>
      <c r="K618" s="148" t="s">
        <v>1037</v>
      </c>
      <c r="L618" s="68" t="s">
        <v>1548</v>
      </c>
    </row>
    <row r="619" spans="1:12" ht="27" customHeight="1" x14ac:dyDescent="0.35">
      <c r="A619" s="83"/>
      <c r="B619" s="77"/>
      <c r="C619" s="89"/>
      <c r="D619" s="77"/>
      <c r="E619" s="88"/>
      <c r="F619" s="68"/>
      <c r="G619" s="68"/>
      <c r="H619" s="68"/>
      <c r="I619" s="68"/>
      <c r="J619" s="77" t="s">
        <v>1035</v>
      </c>
      <c r="K619" s="148" t="s">
        <v>1038</v>
      </c>
      <c r="L619" s="68"/>
    </row>
    <row r="620" spans="1:12" ht="27" customHeight="1" x14ac:dyDescent="0.35">
      <c r="A620" s="90">
        <v>99</v>
      </c>
      <c r="B620" s="421" t="s">
        <v>1214</v>
      </c>
      <c r="C620" s="63" t="s">
        <v>1215</v>
      </c>
      <c r="D620" s="74" t="s">
        <v>41</v>
      </c>
      <c r="E620" s="129" t="s">
        <v>824</v>
      </c>
      <c r="F620" s="129" t="s">
        <v>824</v>
      </c>
      <c r="G620" s="129" t="s">
        <v>824</v>
      </c>
      <c r="H620" s="129" t="s">
        <v>824</v>
      </c>
      <c r="I620" s="129">
        <v>1000000</v>
      </c>
      <c r="J620" s="149" t="s">
        <v>1536</v>
      </c>
      <c r="K620" s="149" t="s">
        <v>1216</v>
      </c>
      <c r="L620" s="66" t="s">
        <v>11</v>
      </c>
    </row>
    <row r="621" spans="1:12" ht="27" customHeight="1" x14ac:dyDescent="0.35">
      <c r="A621" s="83"/>
      <c r="B621" s="77" t="s">
        <v>685</v>
      </c>
      <c r="C621" s="89" t="s">
        <v>67</v>
      </c>
      <c r="D621" s="78"/>
      <c r="E621" s="88"/>
      <c r="F621" s="68"/>
      <c r="G621" s="68"/>
      <c r="H621" s="68"/>
      <c r="I621" s="68"/>
      <c r="J621" s="160" t="s">
        <v>1537</v>
      </c>
      <c r="K621" s="161" t="s">
        <v>1538</v>
      </c>
      <c r="L621" s="68" t="s">
        <v>1548</v>
      </c>
    </row>
    <row r="622" spans="1:12" ht="27" customHeight="1" x14ac:dyDescent="0.35">
      <c r="A622" s="83"/>
      <c r="B622" s="77"/>
      <c r="C622" s="89"/>
      <c r="D622" s="77"/>
      <c r="E622" s="88"/>
      <c r="F622" s="68"/>
      <c r="G622" s="68"/>
      <c r="H622" s="68"/>
      <c r="I622" s="68"/>
      <c r="J622" s="160" t="s">
        <v>1235</v>
      </c>
      <c r="K622" s="161" t="s">
        <v>1539</v>
      </c>
      <c r="L622" s="68"/>
    </row>
    <row r="623" spans="1:12" ht="27" customHeight="1" x14ac:dyDescent="0.35">
      <c r="A623" s="90">
        <v>100</v>
      </c>
      <c r="B623" s="74" t="s">
        <v>1217</v>
      </c>
      <c r="C623" s="63" t="s">
        <v>1218</v>
      </c>
      <c r="D623" s="74" t="s">
        <v>41</v>
      </c>
      <c r="E623" s="129" t="s">
        <v>824</v>
      </c>
      <c r="F623" s="129" t="s">
        <v>824</v>
      </c>
      <c r="G623" s="129" t="s">
        <v>824</v>
      </c>
      <c r="H623" s="129">
        <v>2582000</v>
      </c>
      <c r="I623" s="129" t="s">
        <v>824</v>
      </c>
      <c r="J623" s="149" t="s">
        <v>1220</v>
      </c>
      <c r="K623" s="149" t="s">
        <v>1222</v>
      </c>
      <c r="L623" s="66" t="s">
        <v>11</v>
      </c>
    </row>
    <row r="624" spans="1:12" ht="27" customHeight="1" x14ac:dyDescent="0.35">
      <c r="A624" s="83"/>
      <c r="B624" s="77" t="s">
        <v>1369</v>
      </c>
      <c r="C624" s="89" t="s">
        <v>1219</v>
      </c>
      <c r="D624" s="78"/>
      <c r="E624" s="88"/>
      <c r="F624" s="68"/>
      <c r="G624" s="68"/>
      <c r="H624" s="68"/>
      <c r="I624" s="68"/>
      <c r="J624" s="160" t="s">
        <v>1221</v>
      </c>
      <c r="K624" s="161" t="s">
        <v>1223</v>
      </c>
      <c r="L624" s="68" t="s">
        <v>1548</v>
      </c>
    </row>
    <row r="625" spans="1:12" ht="27" customHeight="1" x14ac:dyDescent="0.35">
      <c r="A625" s="83"/>
      <c r="B625" s="77"/>
      <c r="C625" s="89"/>
      <c r="D625" s="77"/>
      <c r="E625" s="88"/>
      <c r="F625" s="68"/>
      <c r="G625" s="68"/>
      <c r="H625" s="68"/>
      <c r="I625" s="68"/>
      <c r="J625" s="160"/>
      <c r="K625" s="161" t="s">
        <v>1224</v>
      </c>
      <c r="L625" s="68"/>
    </row>
    <row r="626" spans="1:12" ht="27" customHeight="1" x14ac:dyDescent="0.35">
      <c r="A626" s="83"/>
      <c r="B626" s="77"/>
      <c r="C626" s="89"/>
      <c r="D626" s="77"/>
      <c r="E626" s="88"/>
      <c r="F626" s="68"/>
      <c r="G626" s="68"/>
      <c r="H626" s="68"/>
      <c r="I626" s="68"/>
      <c r="J626" s="68"/>
      <c r="K626" s="87"/>
      <c r="L626" s="68"/>
    </row>
    <row r="627" spans="1:12" ht="27" customHeight="1" x14ac:dyDescent="0.35">
      <c r="A627" s="91"/>
      <c r="B627" s="116"/>
      <c r="C627" s="71"/>
      <c r="D627" s="116"/>
      <c r="E627" s="125"/>
      <c r="F627" s="125"/>
      <c r="G627" s="125"/>
      <c r="H627" s="125"/>
      <c r="I627" s="125"/>
      <c r="J627" s="73"/>
      <c r="K627" s="126"/>
      <c r="L627" s="73"/>
    </row>
    <row r="628" spans="1:12" ht="27" customHeight="1" x14ac:dyDescent="0.35">
      <c r="A628" s="373"/>
      <c r="B628" s="101"/>
      <c r="C628" s="101"/>
      <c r="D628" s="102" t="s">
        <v>27</v>
      </c>
      <c r="E628" s="102">
        <v>85</v>
      </c>
      <c r="F628" s="103"/>
      <c r="G628" s="103"/>
      <c r="H628" s="103"/>
      <c r="I628" s="103"/>
      <c r="J628" s="103"/>
      <c r="K628" s="104"/>
      <c r="L628" s="105" t="s">
        <v>79</v>
      </c>
    </row>
    <row r="629" spans="1:12" ht="27" customHeight="1" x14ac:dyDescent="0.4">
      <c r="A629" s="445" t="s">
        <v>4</v>
      </c>
      <c r="B629" s="445"/>
      <c r="C629" s="445"/>
      <c r="D629" s="445"/>
      <c r="E629" s="445"/>
      <c r="F629" s="445"/>
      <c r="G629" s="445"/>
      <c r="H629" s="445"/>
      <c r="I629" s="445"/>
      <c r="J629" s="445"/>
      <c r="K629" s="445"/>
      <c r="L629" s="445"/>
    </row>
    <row r="630" spans="1:12" ht="27" customHeight="1" x14ac:dyDescent="0.4">
      <c r="A630" s="445" t="s">
        <v>895</v>
      </c>
      <c r="B630" s="445"/>
      <c r="C630" s="445"/>
      <c r="D630" s="445"/>
      <c r="E630" s="445"/>
      <c r="F630" s="445"/>
      <c r="G630" s="445"/>
      <c r="H630" s="445"/>
      <c r="I630" s="445"/>
      <c r="J630" s="445"/>
      <c r="K630" s="445"/>
      <c r="L630" s="445"/>
    </row>
    <row r="631" spans="1:12" ht="27" customHeight="1" x14ac:dyDescent="0.4">
      <c r="A631" s="445" t="s">
        <v>1016</v>
      </c>
      <c r="B631" s="445"/>
      <c r="C631" s="445"/>
      <c r="D631" s="445"/>
      <c r="E631" s="445"/>
      <c r="F631" s="445"/>
      <c r="G631" s="445"/>
      <c r="H631" s="445"/>
      <c r="I631" s="445"/>
      <c r="J631" s="445"/>
      <c r="K631" s="445"/>
      <c r="L631" s="445"/>
    </row>
    <row r="632" spans="1:12" ht="27" customHeight="1" x14ac:dyDescent="0.4">
      <c r="A632" s="96" t="s">
        <v>851</v>
      </c>
      <c r="B632" s="96"/>
      <c r="C632" s="96"/>
      <c r="D632" s="96"/>
      <c r="E632" s="369"/>
      <c r="F632" s="369"/>
      <c r="G632" s="369"/>
      <c r="H632" s="369"/>
      <c r="I632" s="369"/>
      <c r="J632" s="369"/>
      <c r="K632" s="369"/>
      <c r="L632" s="98"/>
    </row>
    <row r="633" spans="1:12" ht="27" customHeight="1" x14ac:dyDescent="0.4">
      <c r="A633" s="96" t="s">
        <v>852</v>
      </c>
      <c r="B633" s="96"/>
      <c r="C633" s="369"/>
      <c r="D633" s="369"/>
      <c r="E633" s="369"/>
      <c r="F633" s="369"/>
      <c r="G633" s="369"/>
      <c r="H633" s="369"/>
      <c r="I633" s="369"/>
      <c r="J633" s="369"/>
      <c r="K633" s="369"/>
      <c r="L633" s="98"/>
    </row>
    <row r="634" spans="1:12" ht="27" customHeight="1" x14ac:dyDescent="0.4">
      <c r="A634" s="370"/>
      <c r="B634" s="437" t="s">
        <v>73</v>
      </c>
      <c r="C634" s="437"/>
      <c r="D634" s="437"/>
      <c r="E634" s="437"/>
      <c r="F634" s="437"/>
      <c r="G634" s="437"/>
      <c r="H634" s="437"/>
      <c r="I634" s="437"/>
      <c r="J634" s="437"/>
      <c r="K634" s="437"/>
      <c r="L634" s="437"/>
    </row>
    <row r="635" spans="1:12" ht="27" customHeight="1" x14ac:dyDescent="0.4">
      <c r="A635" s="438" t="s">
        <v>790</v>
      </c>
      <c r="B635" s="438"/>
      <c r="C635" s="438"/>
      <c r="D635" s="438"/>
      <c r="E635" s="438"/>
      <c r="F635" s="438"/>
      <c r="G635" s="438"/>
      <c r="H635" s="438"/>
      <c r="I635" s="438"/>
      <c r="J635" s="438"/>
      <c r="K635" s="438"/>
      <c r="L635" s="438"/>
    </row>
    <row r="636" spans="1:12" ht="27" customHeight="1" x14ac:dyDescent="0.35">
      <c r="A636" s="371"/>
      <c r="B636" s="63"/>
      <c r="C636" s="64"/>
      <c r="D636" s="68" t="s">
        <v>7</v>
      </c>
      <c r="E636" s="442" t="s">
        <v>15</v>
      </c>
      <c r="F636" s="443"/>
      <c r="G636" s="443"/>
      <c r="H636" s="443"/>
      <c r="I636" s="444"/>
      <c r="J636" s="372" t="s">
        <v>42</v>
      </c>
      <c r="K636" s="66"/>
      <c r="L636" s="90" t="s">
        <v>34</v>
      </c>
    </row>
    <row r="637" spans="1:12" ht="27" customHeight="1" x14ac:dyDescent="0.35">
      <c r="A637" s="67" t="s">
        <v>5</v>
      </c>
      <c r="B637" s="68" t="s">
        <v>3</v>
      </c>
      <c r="C637" s="67" t="s">
        <v>6</v>
      </c>
      <c r="D637" s="68" t="s">
        <v>8</v>
      </c>
      <c r="E637" s="371">
        <v>2561</v>
      </c>
      <c r="F637" s="66">
        <v>2562</v>
      </c>
      <c r="G637" s="66">
        <v>2563</v>
      </c>
      <c r="H637" s="66">
        <v>2564</v>
      </c>
      <c r="I637" s="66">
        <v>2565</v>
      </c>
      <c r="J637" s="68" t="s">
        <v>43</v>
      </c>
      <c r="K637" s="68" t="s">
        <v>45</v>
      </c>
      <c r="L637" s="83" t="s">
        <v>72</v>
      </c>
    </row>
    <row r="638" spans="1:12" ht="27" customHeight="1" x14ac:dyDescent="0.35">
      <c r="A638" s="70"/>
      <c r="B638" s="71"/>
      <c r="C638" s="72"/>
      <c r="D638" s="73"/>
      <c r="E638" s="70" t="s">
        <v>2</v>
      </c>
      <c r="F638" s="73" t="s">
        <v>2</v>
      </c>
      <c r="G638" s="73" t="s">
        <v>2</v>
      </c>
      <c r="H638" s="73" t="s">
        <v>2</v>
      </c>
      <c r="I638" s="73" t="s">
        <v>2</v>
      </c>
      <c r="J638" s="73"/>
      <c r="K638" s="73"/>
      <c r="L638" s="91" t="s">
        <v>71</v>
      </c>
    </row>
    <row r="639" spans="1:12" ht="27" customHeight="1" x14ac:dyDescent="0.35">
      <c r="A639" s="90">
        <v>101</v>
      </c>
      <c r="B639" s="74" t="s">
        <v>1225</v>
      </c>
      <c r="C639" s="63" t="s">
        <v>1565</v>
      </c>
      <c r="D639" s="74" t="s">
        <v>41</v>
      </c>
      <c r="E639" s="129" t="s">
        <v>824</v>
      </c>
      <c r="F639" s="75" t="s">
        <v>824</v>
      </c>
      <c r="G639" s="129" t="s">
        <v>824</v>
      </c>
      <c r="H639" s="129">
        <v>100000</v>
      </c>
      <c r="I639" s="129">
        <v>100000</v>
      </c>
      <c r="J639" s="155" t="s">
        <v>1566</v>
      </c>
      <c r="K639" s="149" t="s">
        <v>1227</v>
      </c>
      <c r="L639" s="66" t="s">
        <v>11</v>
      </c>
    </row>
    <row r="640" spans="1:12" ht="27" customHeight="1" x14ac:dyDescent="0.35">
      <c r="A640" s="83"/>
      <c r="B640" s="77" t="s">
        <v>1226</v>
      </c>
      <c r="C640" s="89" t="s">
        <v>1564</v>
      </c>
      <c r="D640" s="77"/>
      <c r="E640" s="88"/>
      <c r="F640" s="68"/>
      <c r="G640" s="68"/>
      <c r="H640" s="68"/>
      <c r="I640" s="68"/>
      <c r="J640" s="160" t="s">
        <v>1567</v>
      </c>
      <c r="K640" s="161" t="s">
        <v>1228</v>
      </c>
      <c r="L640" s="68" t="s">
        <v>1548</v>
      </c>
    </row>
    <row r="641" spans="1:12" ht="27" customHeight="1" x14ac:dyDescent="0.35">
      <c r="A641" s="83"/>
      <c r="B641" s="77"/>
      <c r="C641" s="89"/>
      <c r="D641" s="77"/>
      <c r="E641" s="88"/>
      <c r="F641" s="68"/>
      <c r="G641" s="68"/>
      <c r="H641" s="68"/>
      <c r="I641" s="68"/>
      <c r="J641" s="160" t="s">
        <v>968</v>
      </c>
      <c r="K641" s="161" t="s">
        <v>1229</v>
      </c>
      <c r="L641" s="68"/>
    </row>
    <row r="642" spans="1:12" ht="27" customHeight="1" x14ac:dyDescent="0.35">
      <c r="A642" s="91"/>
      <c r="B642" s="116"/>
      <c r="C642" s="71"/>
      <c r="D642" s="116"/>
      <c r="E642" s="125"/>
      <c r="F642" s="73"/>
      <c r="G642" s="73"/>
      <c r="H642" s="73"/>
      <c r="I642" s="73"/>
      <c r="J642" s="168"/>
      <c r="K642" s="164"/>
      <c r="L642" s="73"/>
    </row>
    <row r="643" spans="1:12" ht="27" customHeight="1" x14ac:dyDescent="0.35">
      <c r="A643" s="83">
        <v>102</v>
      </c>
      <c r="B643" s="77" t="s">
        <v>107</v>
      </c>
      <c r="C643" s="89" t="s">
        <v>826</v>
      </c>
      <c r="D643" s="77" t="s">
        <v>41</v>
      </c>
      <c r="E643" s="129" t="s">
        <v>824</v>
      </c>
      <c r="F643" s="129" t="s">
        <v>824</v>
      </c>
      <c r="G643" s="129" t="s">
        <v>824</v>
      </c>
      <c r="H643" s="88">
        <v>250000</v>
      </c>
      <c r="I643" s="129" t="s">
        <v>824</v>
      </c>
      <c r="J643" s="160" t="s">
        <v>827</v>
      </c>
      <c r="K643" s="161" t="s">
        <v>1231</v>
      </c>
      <c r="L643" s="66" t="s">
        <v>11</v>
      </c>
    </row>
    <row r="644" spans="1:12" ht="27" customHeight="1" x14ac:dyDescent="0.35">
      <c r="A644" s="83"/>
      <c r="B644" s="77" t="s">
        <v>1230</v>
      </c>
      <c r="C644" s="89"/>
      <c r="D644" s="77"/>
      <c r="E644" s="88"/>
      <c r="F644" s="68"/>
      <c r="G644" s="68"/>
      <c r="H644" s="88"/>
      <c r="I644" s="68"/>
      <c r="J644" s="160"/>
      <c r="K644" s="161" t="s">
        <v>1232</v>
      </c>
      <c r="L644" s="68" t="s">
        <v>1548</v>
      </c>
    </row>
    <row r="645" spans="1:12" ht="27" customHeight="1" x14ac:dyDescent="0.35">
      <c r="A645" s="83"/>
      <c r="B645" s="77"/>
      <c r="C645" s="89"/>
      <c r="D645" s="77"/>
      <c r="E645" s="88"/>
      <c r="F645" s="68"/>
      <c r="G645" s="68"/>
      <c r="H645" s="88"/>
      <c r="I645" s="68"/>
      <c r="J645" s="160"/>
      <c r="K645" s="161"/>
      <c r="L645" s="68"/>
    </row>
    <row r="646" spans="1:12" ht="27" customHeight="1" x14ac:dyDescent="0.35">
      <c r="A646" s="90">
        <v>103</v>
      </c>
      <c r="B646" s="74" t="s">
        <v>776</v>
      </c>
      <c r="C646" s="63" t="s">
        <v>828</v>
      </c>
      <c r="D646" s="74" t="s">
        <v>41</v>
      </c>
      <c r="E646" s="129" t="s">
        <v>824</v>
      </c>
      <c r="F646" s="129" t="s">
        <v>824</v>
      </c>
      <c r="G646" s="129" t="s">
        <v>824</v>
      </c>
      <c r="H646" s="129">
        <v>100000</v>
      </c>
      <c r="I646" s="129" t="s">
        <v>824</v>
      </c>
      <c r="J646" s="155" t="s">
        <v>1233</v>
      </c>
      <c r="K646" s="149" t="s">
        <v>1236</v>
      </c>
      <c r="L646" s="66" t="s">
        <v>11</v>
      </c>
    </row>
    <row r="647" spans="1:12" ht="27" customHeight="1" x14ac:dyDescent="0.35">
      <c r="A647" s="83"/>
      <c r="B647" s="77"/>
      <c r="C647" s="89"/>
      <c r="D647" s="77"/>
      <c r="E647" s="88"/>
      <c r="F647" s="68"/>
      <c r="G647" s="68"/>
      <c r="H647" s="68"/>
      <c r="I647" s="68"/>
      <c r="J647" s="160" t="s">
        <v>1234</v>
      </c>
      <c r="K647" s="161" t="s">
        <v>1237</v>
      </c>
      <c r="L647" s="68" t="s">
        <v>1548</v>
      </c>
    </row>
    <row r="648" spans="1:12" ht="27" customHeight="1" x14ac:dyDescent="0.35">
      <c r="A648" s="83"/>
      <c r="B648" s="77"/>
      <c r="C648" s="89"/>
      <c r="D648" s="77"/>
      <c r="E648" s="88"/>
      <c r="F648" s="68"/>
      <c r="G648" s="68"/>
      <c r="H648" s="68"/>
      <c r="I648" s="68"/>
      <c r="J648" s="160" t="s">
        <v>1235</v>
      </c>
      <c r="K648" s="161"/>
      <c r="L648" s="68"/>
    </row>
    <row r="649" spans="1:12" ht="27" customHeight="1" x14ac:dyDescent="0.35">
      <c r="A649" s="91"/>
      <c r="B649" s="116"/>
      <c r="C649" s="71"/>
      <c r="D649" s="116"/>
      <c r="E649" s="125"/>
      <c r="F649" s="73"/>
      <c r="G649" s="73"/>
      <c r="H649" s="73"/>
      <c r="I649" s="73"/>
      <c r="J649" s="168"/>
      <c r="K649" s="164"/>
      <c r="L649" s="73"/>
    </row>
    <row r="650" spans="1:12" ht="27" customHeight="1" x14ac:dyDescent="0.35">
      <c r="A650" s="83">
        <v>104</v>
      </c>
      <c r="B650" s="77" t="s">
        <v>1714</v>
      </c>
      <c r="C650" s="89" t="s">
        <v>1648</v>
      </c>
      <c r="D650" s="77" t="s">
        <v>41</v>
      </c>
      <c r="E650" s="88">
        <v>200000</v>
      </c>
      <c r="F650" s="129" t="s">
        <v>824</v>
      </c>
      <c r="G650" s="129" t="s">
        <v>824</v>
      </c>
      <c r="H650" s="129" t="s">
        <v>824</v>
      </c>
      <c r="I650" s="129" t="s">
        <v>824</v>
      </c>
      <c r="J650" s="160" t="s">
        <v>1238</v>
      </c>
      <c r="K650" s="161" t="s">
        <v>1240</v>
      </c>
      <c r="L650" s="68" t="s">
        <v>11</v>
      </c>
    </row>
    <row r="651" spans="1:12" ht="27" customHeight="1" x14ac:dyDescent="0.35">
      <c r="A651" s="83"/>
      <c r="B651" s="77" t="s">
        <v>12</v>
      </c>
      <c r="C651" s="89" t="s">
        <v>1715</v>
      </c>
      <c r="D651" s="77"/>
      <c r="E651" s="88"/>
      <c r="F651" s="68"/>
      <c r="G651" s="68"/>
      <c r="H651" s="68"/>
      <c r="I651" s="68"/>
      <c r="J651" s="77" t="s">
        <v>1239</v>
      </c>
      <c r="K651" s="148" t="s">
        <v>1088</v>
      </c>
      <c r="L651" s="68" t="s">
        <v>1548</v>
      </c>
    </row>
    <row r="652" spans="1:12" ht="27" customHeight="1" x14ac:dyDescent="0.35">
      <c r="A652" s="83"/>
      <c r="B652" s="77"/>
      <c r="C652" s="89"/>
      <c r="D652" s="77"/>
      <c r="E652" s="88"/>
      <c r="F652" s="68"/>
      <c r="G652" s="68"/>
      <c r="H652" s="68"/>
      <c r="I652" s="68"/>
      <c r="J652" s="68"/>
      <c r="K652" s="148"/>
      <c r="L652" s="68"/>
    </row>
    <row r="653" spans="1:12" ht="27" customHeight="1" x14ac:dyDescent="0.35">
      <c r="A653" s="90">
        <v>105</v>
      </c>
      <c r="B653" s="74" t="s">
        <v>1241</v>
      </c>
      <c r="C653" s="63" t="s">
        <v>1242</v>
      </c>
      <c r="D653" s="74" t="s">
        <v>1244</v>
      </c>
      <c r="E653" s="129" t="s">
        <v>824</v>
      </c>
      <c r="F653" s="129">
        <v>100000</v>
      </c>
      <c r="G653" s="129" t="s">
        <v>824</v>
      </c>
      <c r="H653" s="129" t="s">
        <v>824</v>
      </c>
      <c r="I653" s="129" t="s">
        <v>824</v>
      </c>
      <c r="J653" s="149" t="s">
        <v>1245</v>
      </c>
      <c r="K653" s="149" t="s">
        <v>1248</v>
      </c>
      <c r="L653" s="66" t="s">
        <v>11</v>
      </c>
    </row>
    <row r="654" spans="1:12" ht="27" customHeight="1" x14ac:dyDescent="0.35">
      <c r="A654" s="83"/>
      <c r="B654" s="77" t="s">
        <v>685</v>
      </c>
      <c r="C654" s="89" t="s">
        <v>1243</v>
      </c>
      <c r="D654" s="78"/>
      <c r="E654" s="88"/>
      <c r="F654" s="68"/>
      <c r="G654" s="68"/>
      <c r="H654" s="68"/>
      <c r="I654" s="68"/>
      <c r="J654" s="160" t="s">
        <v>1246</v>
      </c>
      <c r="K654" s="161" t="s">
        <v>1716</v>
      </c>
      <c r="L654" s="68" t="s">
        <v>1548</v>
      </c>
    </row>
    <row r="655" spans="1:12" ht="27" customHeight="1" x14ac:dyDescent="0.35">
      <c r="A655" s="83"/>
      <c r="B655" s="77"/>
      <c r="C655" s="89"/>
      <c r="D655" s="77"/>
      <c r="E655" s="88"/>
      <c r="F655" s="68"/>
      <c r="G655" s="68"/>
      <c r="H655" s="68"/>
      <c r="I655" s="68"/>
      <c r="J655" s="160" t="s">
        <v>1247</v>
      </c>
      <c r="K655" s="161" t="s">
        <v>1249</v>
      </c>
      <c r="L655" s="68"/>
    </row>
    <row r="656" spans="1:12" ht="27" customHeight="1" x14ac:dyDescent="0.35">
      <c r="A656" s="90">
        <v>106</v>
      </c>
      <c r="B656" s="74" t="s">
        <v>1647</v>
      </c>
      <c r="C656" s="63" t="s">
        <v>1251</v>
      </c>
      <c r="D656" s="74" t="s">
        <v>1244</v>
      </c>
      <c r="E656" s="129" t="s">
        <v>824</v>
      </c>
      <c r="F656" s="129" t="s">
        <v>824</v>
      </c>
      <c r="G656" s="75">
        <v>100000</v>
      </c>
      <c r="H656" s="129">
        <v>100000</v>
      </c>
      <c r="I656" s="129" t="s">
        <v>824</v>
      </c>
      <c r="J656" s="149" t="s">
        <v>829</v>
      </c>
      <c r="K656" s="149" t="s">
        <v>1240</v>
      </c>
      <c r="L656" s="66" t="s">
        <v>11</v>
      </c>
    </row>
    <row r="657" spans="1:12" ht="27" customHeight="1" x14ac:dyDescent="0.35">
      <c r="A657" s="83"/>
      <c r="B657" s="77" t="s">
        <v>1250</v>
      </c>
      <c r="C657" s="89" t="s">
        <v>1252</v>
      </c>
      <c r="D657" s="78"/>
      <c r="E657" s="88"/>
      <c r="F657" s="68"/>
      <c r="G657" s="68"/>
      <c r="H657" s="68"/>
      <c r="I657" s="68"/>
      <c r="J657" s="160"/>
      <c r="K657" s="161" t="s">
        <v>568</v>
      </c>
      <c r="L657" s="68" t="s">
        <v>1548</v>
      </c>
    </row>
    <row r="658" spans="1:12" ht="27" customHeight="1" x14ac:dyDescent="0.35">
      <c r="A658" s="83"/>
      <c r="B658" s="77"/>
      <c r="C658" s="89"/>
      <c r="D658" s="77"/>
      <c r="E658" s="88"/>
      <c r="F658" s="68"/>
      <c r="G658" s="68"/>
      <c r="H658" s="68"/>
      <c r="I658" s="68"/>
      <c r="J658" s="160"/>
      <c r="K658" s="161" t="s">
        <v>569</v>
      </c>
      <c r="L658" s="68"/>
    </row>
    <row r="659" spans="1:12" ht="27" customHeight="1" x14ac:dyDescent="0.35">
      <c r="A659" s="230"/>
      <c r="B659" s="77"/>
      <c r="C659" s="89"/>
      <c r="D659" s="77"/>
      <c r="E659" s="339"/>
      <c r="F659" s="339"/>
      <c r="G659" s="339"/>
      <c r="H659" s="340"/>
      <c r="I659" s="340"/>
      <c r="J659" s="77"/>
      <c r="K659" s="244"/>
      <c r="L659" s="68"/>
    </row>
    <row r="660" spans="1:12" ht="27" customHeight="1" x14ac:dyDescent="0.35">
      <c r="A660" s="228"/>
      <c r="B660" s="116"/>
      <c r="C660" s="71"/>
      <c r="D660" s="116"/>
      <c r="E660" s="229"/>
      <c r="F660" s="229"/>
      <c r="G660" s="229"/>
      <c r="H660" s="337"/>
      <c r="I660" s="337"/>
      <c r="J660" s="116"/>
      <c r="K660" s="242"/>
      <c r="L660" s="73"/>
    </row>
    <row r="661" spans="1:12" ht="27" customHeight="1" x14ac:dyDescent="0.35">
      <c r="A661" s="373"/>
      <c r="B661" s="101"/>
      <c r="C661" s="101"/>
      <c r="D661" s="102" t="s">
        <v>27</v>
      </c>
      <c r="E661" s="102">
        <v>86</v>
      </c>
      <c r="F661" s="103"/>
      <c r="G661" s="103"/>
      <c r="H661" s="103"/>
      <c r="I661" s="103"/>
      <c r="J661" s="103"/>
      <c r="K661" s="104"/>
      <c r="L661" s="105" t="s">
        <v>79</v>
      </c>
    </row>
    <row r="662" spans="1:12" ht="27" customHeight="1" x14ac:dyDescent="0.4">
      <c r="A662" s="445" t="s">
        <v>4</v>
      </c>
      <c r="B662" s="445"/>
      <c r="C662" s="445"/>
      <c r="D662" s="445"/>
      <c r="E662" s="445"/>
      <c r="F662" s="445"/>
      <c r="G662" s="445"/>
      <c r="H662" s="445"/>
      <c r="I662" s="445"/>
      <c r="J662" s="445"/>
      <c r="K662" s="445"/>
      <c r="L662" s="445"/>
    </row>
    <row r="663" spans="1:12" ht="27" customHeight="1" x14ac:dyDescent="0.4">
      <c r="A663" s="445" t="s">
        <v>895</v>
      </c>
      <c r="B663" s="445"/>
      <c r="C663" s="445"/>
      <c r="D663" s="445"/>
      <c r="E663" s="445"/>
      <c r="F663" s="445"/>
      <c r="G663" s="445"/>
      <c r="H663" s="445"/>
      <c r="I663" s="445"/>
      <c r="J663" s="445"/>
      <c r="K663" s="445"/>
      <c r="L663" s="445"/>
    </row>
    <row r="664" spans="1:12" ht="27" customHeight="1" x14ac:dyDescent="0.4">
      <c r="A664" s="445" t="s">
        <v>1016</v>
      </c>
      <c r="B664" s="445"/>
      <c r="C664" s="445"/>
      <c r="D664" s="445"/>
      <c r="E664" s="445"/>
      <c r="F664" s="445"/>
      <c r="G664" s="445"/>
      <c r="H664" s="445"/>
      <c r="I664" s="445"/>
      <c r="J664" s="445"/>
      <c r="K664" s="445"/>
      <c r="L664" s="445"/>
    </row>
    <row r="665" spans="1:12" ht="27" customHeight="1" x14ac:dyDescent="0.4">
      <c r="A665" s="96" t="s">
        <v>851</v>
      </c>
      <c r="B665" s="96"/>
      <c r="C665" s="96"/>
      <c r="D665" s="96"/>
      <c r="E665" s="428"/>
      <c r="F665" s="428"/>
      <c r="G665" s="428"/>
      <c r="H665" s="428"/>
      <c r="I665" s="428"/>
      <c r="J665" s="428"/>
      <c r="K665" s="428"/>
      <c r="L665" s="98"/>
    </row>
    <row r="666" spans="1:12" ht="27" customHeight="1" x14ac:dyDescent="0.4">
      <c r="A666" s="96" t="s">
        <v>852</v>
      </c>
      <c r="B666" s="96"/>
      <c r="C666" s="428"/>
      <c r="D666" s="428"/>
      <c r="E666" s="428"/>
      <c r="F666" s="428"/>
      <c r="G666" s="428"/>
      <c r="H666" s="428"/>
      <c r="I666" s="428"/>
      <c r="J666" s="428"/>
      <c r="K666" s="428"/>
      <c r="L666" s="98"/>
    </row>
    <row r="667" spans="1:12" ht="27" customHeight="1" x14ac:dyDescent="0.4">
      <c r="A667" s="425"/>
      <c r="B667" s="437" t="s">
        <v>73</v>
      </c>
      <c r="C667" s="437"/>
      <c r="D667" s="437"/>
      <c r="E667" s="437"/>
      <c r="F667" s="437"/>
      <c r="G667" s="437"/>
      <c r="H667" s="437"/>
      <c r="I667" s="437"/>
      <c r="J667" s="437"/>
      <c r="K667" s="437"/>
      <c r="L667" s="437"/>
    </row>
    <row r="668" spans="1:12" ht="27" customHeight="1" x14ac:dyDescent="0.4">
      <c r="A668" s="438" t="s">
        <v>790</v>
      </c>
      <c r="B668" s="438"/>
      <c r="C668" s="438"/>
      <c r="D668" s="438"/>
      <c r="E668" s="438"/>
      <c r="F668" s="438"/>
      <c r="G668" s="438"/>
      <c r="H668" s="438"/>
      <c r="I668" s="438"/>
      <c r="J668" s="438"/>
      <c r="K668" s="438"/>
      <c r="L668" s="438"/>
    </row>
    <row r="669" spans="1:12" ht="27" customHeight="1" x14ac:dyDescent="0.35">
      <c r="A669" s="426"/>
      <c r="B669" s="63"/>
      <c r="C669" s="64"/>
      <c r="D669" s="68" t="s">
        <v>7</v>
      </c>
      <c r="E669" s="439" t="s">
        <v>15</v>
      </c>
      <c r="F669" s="440"/>
      <c r="G669" s="440"/>
      <c r="H669" s="440"/>
      <c r="I669" s="441"/>
      <c r="J669" s="427" t="s">
        <v>42</v>
      </c>
      <c r="K669" s="66"/>
      <c r="L669" s="90" t="s">
        <v>34</v>
      </c>
    </row>
    <row r="670" spans="1:12" ht="27" customHeight="1" x14ac:dyDescent="0.35">
      <c r="A670" s="67" t="s">
        <v>5</v>
      </c>
      <c r="B670" s="68" t="s">
        <v>3</v>
      </c>
      <c r="C670" s="67" t="s">
        <v>6</v>
      </c>
      <c r="D670" s="68" t="s">
        <v>8</v>
      </c>
      <c r="E670" s="426">
        <v>2561</v>
      </c>
      <c r="F670" s="66">
        <v>2562</v>
      </c>
      <c r="G670" s="66">
        <v>2563</v>
      </c>
      <c r="H670" s="66">
        <v>2564</v>
      </c>
      <c r="I670" s="66">
        <v>2565</v>
      </c>
      <c r="J670" s="68" t="s">
        <v>43</v>
      </c>
      <c r="K670" s="68" t="s">
        <v>45</v>
      </c>
      <c r="L670" s="83" t="s">
        <v>72</v>
      </c>
    </row>
    <row r="671" spans="1:12" ht="27" customHeight="1" x14ac:dyDescent="0.35">
      <c r="A671" s="70"/>
      <c r="B671" s="71"/>
      <c r="C671" s="72"/>
      <c r="D671" s="73"/>
      <c r="E671" s="70" t="s">
        <v>2</v>
      </c>
      <c r="F671" s="73" t="s">
        <v>2</v>
      </c>
      <c r="G671" s="73" t="s">
        <v>2</v>
      </c>
      <c r="H671" s="73" t="s">
        <v>2</v>
      </c>
      <c r="I671" s="73" t="s">
        <v>2</v>
      </c>
      <c r="J671" s="73"/>
      <c r="K671" s="73"/>
      <c r="L671" s="91" t="s">
        <v>71</v>
      </c>
    </row>
    <row r="672" spans="1:12" ht="27" customHeight="1" x14ac:dyDescent="0.35">
      <c r="A672" s="90">
        <v>107</v>
      </c>
      <c r="B672" s="74" t="s">
        <v>1253</v>
      </c>
      <c r="C672" s="63" t="s">
        <v>1254</v>
      </c>
      <c r="D672" s="74" t="s">
        <v>41</v>
      </c>
      <c r="E672" s="129" t="s">
        <v>824</v>
      </c>
      <c r="F672" s="129" t="s">
        <v>824</v>
      </c>
      <c r="G672" s="129" t="s">
        <v>824</v>
      </c>
      <c r="H672" s="129" t="s">
        <v>824</v>
      </c>
      <c r="I672" s="129">
        <v>100000</v>
      </c>
      <c r="J672" s="155" t="s">
        <v>1256</v>
      </c>
      <c r="K672" s="149" t="s">
        <v>1222</v>
      </c>
      <c r="L672" s="66" t="s">
        <v>11</v>
      </c>
    </row>
    <row r="673" spans="1:12" ht="27" customHeight="1" x14ac:dyDescent="0.35">
      <c r="A673" s="83"/>
      <c r="B673" s="77" t="s">
        <v>737</v>
      </c>
      <c r="C673" s="89" t="s">
        <v>1255</v>
      </c>
      <c r="D673" s="77"/>
      <c r="E673" s="88"/>
      <c r="F673" s="68"/>
      <c r="G673" s="68"/>
      <c r="H673" s="68"/>
      <c r="I673" s="68"/>
      <c r="J673" s="160" t="s">
        <v>1257</v>
      </c>
      <c r="K673" s="161" t="s">
        <v>1258</v>
      </c>
      <c r="L673" s="68" t="s">
        <v>1548</v>
      </c>
    </row>
    <row r="674" spans="1:12" ht="27" customHeight="1" x14ac:dyDescent="0.35">
      <c r="A674" s="83"/>
      <c r="B674" s="77"/>
      <c r="C674" s="89"/>
      <c r="D674" s="77"/>
      <c r="E674" s="88"/>
      <c r="F674" s="68"/>
      <c r="G674" s="68"/>
      <c r="H674" s="68"/>
      <c r="I674" s="68"/>
      <c r="J674" s="160"/>
      <c r="K674" s="161"/>
      <c r="L674" s="68"/>
    </row>
    <row r="675" spans="1:12" ht="27" customHeight="1" x14ac:dyDescent="0.35">
      <c r="A675" s="180">
        <v>108</v>
      </c>
      <c r="B675" s="74" t="s">
        <v>1259</v>
      </c>
      <c r="C675" s="63" t="s">
        <v>1261</v>
      </c>
      <c r="D675" s="74" t="s">
        <v>1263</v>
      </c>
      <c r="E675" s="127">
        <v>230000</v>
      </c>
      <c r="F675" s="127" t="s">
        <v>824</v>
      </c>
      <c r="G675" s="127" t="s">
        <v>824</v>
      </c>
      <c r="H675" s="127" t="s">
        <v>824</v>
      </c>
      <c r="I675" s="129" t="s">
        <v>824</v>
      </c>
      <c r="J675" s="149" t="s">
        <v>583</v>
      </c>
      <c r="K675" s="149" t="s">
        <v>1264</v>
      </c>
      <c r="L675" s="66" t="s">
        <v>11</v>
      </c>
    </row>
    <row r="676" spans="1:12" ht="27" customHeight="1" x14ac:dyDescent="0.35">
      <c r="A676" s="230"/>
      <c r="B676" s="77" t="s">
        <v>1260</v>
      </c>
      <c r="C676" s="89" t="s">
        <v>1262</v>
      </c>
      <c r="D676" s="78" t="s">
        <v>501</v>
      </c>
      <c r="E676" s="79"/>
      <c r="F676" s="79"/>
      <c r="G676" s="79"/>
      <c r="H676" s="79"/>
      <c r="I676" s="160"/>
      <c r="J676" s="160"/>
      <c r="K676" s="161" t="s">
        <v>1265</v>
      </c>
      <c r="L676" s="68"/>
    </row>
    <row r="677" spans="1:12" ht="27" customHeight="1" x14ac:dyDescent="0.35">
      <c r="A677" s="228"/>
      <c r="B677" s="116"/>
      <c r="C677" s="71" t="s">
        <v>27</v>
      </c>
      <c r="D677" s="115"/>
      <c r="E677" s="117"/>
      <c r="F677" s="115"/>
      <c r="G677" s="115"/>
      <c r="H677" s="117"/>
      <c r="I677" s="168"/>
      <c r="J677" s="168"/>
      <c r="K677" s="164" t="s">
        <v>507</v>
      </c>
      <c r="L677" s="73"/>
    </row>
    <row r="678" spans="1:12" ht="27" customHeight="1" x14ac:dyDescent="0.35">
      <c r="A678" s="180">
        <v>109</v>
      </c>
      <c r="B678" s="74" t="s">
        <v>1271</v>
      </c>
      <c r="C678" s="63" t="s">
        <v>1273</v>
      </c>
      <c r="D678" s="74" t="s">
        <v>1275</v>
      </c>
      <c r="E678" s="127" t="s">
        <v>824</v>
      </c>
      <c r="F678" s="127">
        <v>277000</v>
      </c>
      <c r="G678" s="127">
        <v>277000</v>
      </c>
      <c r="H678" s="127" t="s">
        <v>824</v>
      </c>
      <c r="I678" s="129" t="s">
        <v>824</v>
      </c>
      <c r="J678" s="149" t="s">
        <v>1276</v>
      </c>
      <c r="K678" s="149" t="s">
        <v>1277</v>
      </c>
      <c r="L678" s="66" t="s">
        <v>11</v>
      </c>
    </row>
    <row r="679" spans="1:12" ht="27" customHeight="1" x14ac:dyDescent="0.35">
      <c r="A679" s="230"/>
      <c r="B679" s="77" t="s">
        <v>1272</v>
      </c>
      <c r="C679" s="89" t="s">
        <v>1274</v>
      </c>
      <c r="D679" s="78" t="s">
        <v>501</v>
      </c>
      <c r="E679" s="79"/>
      <c r="F679" s="79"/>
      <c r="G679" s="79"/>
      <c r="H679" s="79"/>
      <c r="I679" s="160"/>
      <c r="J679" s="160" t="s">
        <v>67</v>
      </c>
      <c r="K679" s="161"/>
      <c r="L679" s="68" t="s">
        <v>1548</v>
      </c>
    </row>
    <row r="680" spans="1:12" ht="27" customHeight="1" x14ac:dyDescent="0.35">
      <c r="A680" s="228"/>
      <c r="B680" s="116" t="s">
        <v>17</v>
      </c>
      <c r="C680" s="71" t="s">
        <v>27</v>
      </c>
      <c r="D680" s="115"/>
      <c r="E680" s="117"/>
      <c r="F680" s="115"/>
      <c r="G680" s="115"/>
      <c r="H680" s="117"/>
      <c r="I680" s="168"/>
      <c r="J680" s="168"/>
      <c r="K680" s="164"/>
      <c r="L680" s="73"/>
    </row>
    <row r="681" spans="1:12" ht="27" customHeight="1" x14ac:dyDescent="0.35">
      <c r="A681" s="230">
        <v>110</v>
      </c>
      <c r="B681" s="74" t="s">
        <v>1278</v>
      </c>
      <c r="C681" s="121" t="s">
        <v>1279</v>
      </c>
      <c r="D681" s="183" t="s">
        <v>392</v>
      </c>
      <c r="E681" s="127" t="s">
        <v>824</v>
      </c>
      <c r="F681" s="123">
        <v>350000</v>
      </c>
      <c r="G681" s="127" t="s">
        <v>824</v>
      </c>
      <c r="H681" s="127" t="s">
        <v>824</v>
      </c>
      <c r="I681" s="127" t="s">
        <v>824</v>
      </c>
      <c r="J681" s="149" t="s">
        <v>1281</v>
      </c>
      <c r="K681" s="149" t="s">
        <v>1282</v>
      </c>
      <c r="L681" s="66" t="s">
        <v>11</v>
      </c>
    </row>
    <row r="682" spans="1:12" ht="27" customHeight="1" x14ac:dyDescent="0.35">
      <c r="A682" s="230"/>
      <c r="B682" s="77" t="s">
        <v>1280</v>
      </c>
      <c r="C682" s="69"/>
      <c r="D682" s="187"/>
      <c r="E682" s="210"/>
      <c r="F682" s="210"/>
      <c r="G682" s="210"/>
      <c r="H682" s="210"/>
      <c r="I682" s="87"/>
      <c r="J682" s="160"/>
      <c r="K682" s="161" t="s">
        <v>1283</v>
      </c>
      <c r="L682" s="68"/>
    </row>
    <row r="683" spans="1:12" ht="27" customHeight="1" x14ac:dyDescent="0.35">
      <c r="A683" s="230"/>
      <c r="B683" s="77" t="s">
        <v>12</v>
      </c>
      <c r="C683" s="69"/>
      <c r="D683" s="366"/>
      <c r="E683" s="213"/>
      <c r="F683" s="213"/>
      <c r="G683" s="213"/>
      <c r="H683" s="213"/>
      <c r="I683" s="87"/>
      <c r="J683" s="209"/>
      <c r="K683" s="172"/>
      <c r="L683" s="68"/>
    </row>
    <row r="684" spans="1:12" ht="27" customHeight="1" x14ac:dyDescent="0.35">
      <c r="A684" s="90">
        <v>111</v>
      </c>
      <c r="B684" s="74" t="s">
        <v>1540</v>
      </c>
      <c r="C684" s="63" t="s">
        <v>1541</v>
      </c>
      <c r="D684" s="74" t="s">
        <v>41</v>
      </c>
      <c r="E684" s="129" t="s">
        <v>824</v>
      </c>
      <c r="F684" s="129" t="s">
        <v>824</v>
      </c>
      <c r="G684" s="129" t="s">
        <v>824</v>
      </c>
      <c r="H684" s="129">
        <v>500000</v>
      </c>
      <c r="I684" s="129" t="s">
        <v>824</v>
      </c>
      <c r="J684" s="149" t="s">
        <v>1543</v>
      </c>
      <c r="K684" s="149" t="s">
        <v>1545</v>
      </c>
      <c r="L684" s="66" t="s">
        <v>11</v>
      </c>
    </row>
    <row r="685" spans="1:12" ht="27" customHeight="1" x14ac:dyDescent="0.35">
      <c r="A685" s="83"/>
      <c r="B685" s="77" t="s">
        <v>685</v>
      </c>
      <c r="C685" s="89" t="s">
        <v>1717</v>
      </c>
      <c r="D685" s="78"/>
      <c r="E685" s="88"/>
      <c r="F685" s="68"/>
      <c r="G685" s="68"/>
      <c r="H685" s="68"/>
      <c r="I685" s="68"/>
      <c r="J685" s="160" t="s">
        <v>1544</v>
      </c>
      <c r="K685" s="161" t="s">
        <v>1546</v>
      </c>
      <c r="L685" s="68" t="s">
        <v>1548</v>
      </c>
    </row>
    <row r="686" spans="1:12" ht="27" customHeight="1" x14ac:dyDescent="0.35">
      <c r="A686" s="83"/>
      <c r="B686" s="77"/>
      <c r="C686" s="89" t="s">
        <v>1542</v>
      </c>
      <c r="D686" s="77"/>
      <c r="E686" s="88"/>
      <c r="F686" s="68"/>
      <c r="G686" s="68"/>
      <c r="H686" s="68"/>
      <c r="I686" s="68"/>
      <c r="J686" s="160" t="s">
        <v>833</v>
      </c>
      <c r="K686" s="161" t="s">
        <v>1547</v>
      </c>
      <c r="L686" s="68"/>
    </row>
    <row r="687" spans="1:12" ht="27" customHeight="1" x14ac:dyDescent="0.35">
      <c r="A687" s="90">
        <v>112</v>
      </c>
      <c r="B687" s="74" t="s">
        <v>1553</v>
      </c>
      <c r="C687" s="63" t="s">
        <v>1554</v>
      </c>
      <c r="D687" s="74" t="s">
        <v>41</v>
      </c>
      <c r="E687" s="129" t="s">
        <v>824</v>
      </c>
      <c r="F687" s="129" t="s">
        <v>824</v>
      </c>
      <c r="G687" s="129" t="s">
        <v>824</v>
      </c>
      <c r="H687" s="129" t="s">
        <v>824</v>
      </c>
      <c r="I687" s="129">
        <v>1000000</v>
      </c>
      <c r="J687" s="149" t="s">
        <v>1557</v>
      </c>
      <c r="K687" s="149" t="s">
        <v>1560</v>
      </c>
      <c r="L687" s="66" t="s">
        <v>11</v>
      </c>
    </row>
    <row r="688" spans="1:12" ht="27" customHeight="1" x14ac:dyDescent="0.35">
      <c r="A688" s="83"/>
      <c r="B688" s="77" t="s">
        <v>1369</v>
      </c>
      <c r="C688" s="89" t="s">
        <v>1555</v>
      </c>
      <c r="D688" s="78"/>
      <c r="E688" s="88"/>
      <c r="F688" s="68"/>
      <c r="G688" s="68"/>
      <c r="H688" s="68"/>
      <c r="I688" s="68"/>
      <c r="J688" s="160" t="s">
        <v>1558</v>
      </c>
      <c r="K688" s="161" t="s">
        <v>1561</v>
      </c>
      <c r="L688" s="68" t="s">
        <v>1548</v>
      </c>
    </row>
    <row r="689" spans="1:12" ht="27" customHeight="1" x14ac:dyDescent="0.35">
      <c r="A689" s="83"/>
      <c r="B689" s="77"/>
      <c r="C689" s="89" t="s">
        <v>1556</v>
      </c>
      <c r="D689" s="77"/>
      <c r="E689" s="88"/>
      <c r="F689" s="68"/>
      <c r="G689" s="68"/>
      <c r="H689" s="68"/>
      <c r="I689" s="68"/>
      <c r="J689" s="160" t="s">
        <v>1559</v>
      </c>
      <c r="K689" s="161" t="s">
        <v>1562</v>
      </c>
      <c r="L689" s="68"/>
    </row>
    <row r="690" spans="1:12" ht="27" customHeight="1" x14ac:dyDescent="0.35">
      <c r="A690" s="90">
        <v>113</v>
      </c>
      <c r="B690" s="74" t="s">
        <v>1563</v>
      </c>
      <c r="C690" s="63" t="s">
        <v>1565</v>
      </c>
      <c r="D690" s="74" t="s">
        <v>41</v>
      </c>
      <c r="E690" s="129" t="s">
        <v>824</v>
      </c>
      <c r="F690" s="129" t="s">
        <v>824</v>
      </c>
      <c r="G690" s="129" t="s">
        <v>824</v>
      </c>
      <c r="H690" s="129" t="s">
        <v>824</v>
      </c>
      <c r="I690" s="75">
        <v>300000</v>
      </c>
      <c r="J690" s="155" t="s">
        <v>1566</v>
      </c>
      <c r="K690" s="149" t="s">
        <v>1568</v>
      </c>
      <c r="L690" s="66" t="s">
        <v>11</v>
      </c>
    </row>
    <row r="691" spans="1:12" ht="27" customHeight="1" x14ac:dyDescent="0.35">
      <c r="A691" s="83"/>
      <c r="B691" s="77" t="s">
        <v>33</v>
      </c>
      <c r="C691" s="89" t="s">
        <v>1564</v>
      </c>
      <c r="D691" s="77"/>
      <c r="E691" s="88"/>
      <c r="F691" s="68"/>
      <c r="G691" s="68"/>
      <c r="H691" s="68"/>
      <c r="I691" s="68"/>
      <c r="J691" s="160" t="s">
        <v>1567</v>
      </c>
      <c r="K691" s="161" t="s">
        <v>1569</v>
      </c>
      <c r="L691" s="68" t="s">
        <v>1548</v>
      </c>
    </row>
    <row r="692" spans="1:12" ht="27" customHeight="1" x14ac:dyDescent="0.35">
      <c r="A692" s="83"/>
      <c r="B692" s="77"/>
      <c r="C692" s="89"/>
      <c r="D692" s="77"/>
      <c r="E692" s="88"/>
      <c r="F692" s="68"/>
      <c r="G692" s="68"/>
      <c r="H692" s="68"/>
      <c r="I692" s="68"/>
      <c r="J692" s="160" t="s">
        <v>968</v>
      </c>
      <c r="K692" s="161"/>
      <c r="L692" s="68"/>
    </row>
    <row r="693" spans="1:12" ht="27" customHeight="1" x14ac:dyDescent="0.35">
      <c r="A693" s="91"/>
      <c r="B693" s="116"/>
      <c r="C693" s="71"/>
      <c r="D693" s="116"/>
      <c r="E693" s="125"/>
      <c r="F693" s="73"/>
      <c r="G693" s="73"/>
      <c r="H693" s="73"/>
      <c r="I693" s="73"/>
      <c r="J693" s="73"/>
      <c r="K693" s="146"/>
      <c r="L693" s="73"/>
    </row>
    <row r="694" spans="1:12" ht="27" customHeight="1" x14ac:dyDescent="0.35">
      <c r="A694" s="373"/>
      <c r="B694" s="101"/>
      <c r="C694" s="101"/>
      <c r="D694" s="102" t="s">
        <v>27</v>
      </c>
      <c r="E694" s="102">
        <v>87</v>
      </c>
      <c r="F694" s="103"/>
      <c r="G694" s="103"/>
      <c r="H694" s="103"/>
      <c r="I694" s="103"/>
      <c r="J694" s="103"/>
      <c r="K694" s="104"/>
      <c r="L694" s="105" t="s">
        <v>79</v>
      </c>
    </row>
    <row r="695" spans="1:12" ht="27" customHeight="1" x14ac:dyDescent="0.4">
      <c r="A695" s="445" t="s">
        <v>4</v>
      </c>
      <c r="B695" s="445"/>
      <c r="C695" s="445"/>
      <c r="D695" s="445"/>
      <c r="E695" s="445"/>
      <c r="F695" s="445"/>
      <c r="G695" s="445"/>
      <c r="H695" s="445"/>
      <c r="I695" s="445"/>
      <c r="J695" s="445"/>
      <c r="K695" s="445"/>
      <c r="L695" s="445"/>
    </row>
    <row r="696" spans="1:12" ht="27" customHeight="1" x14ac:dyDescent="0.4">
      <c r="A696" s="445" t="s">
        <v>895</v>
      </c>
      <c r="B696" s="445"/>
      <c r="C696" s="445"/>
      <c r="D696" s="445"/>
      <c r="E696" s="445"/>
      <c r="F696" s="445"/>
      <c r="G696" s="445"/>
      <c r="H696" s="445"/>
      <c r="I696" s="445"/>
      <c r="J696" s="445"/>
      <c r="K696" s="445"/>
      <c r="L696" s="445"/>
    </row>
    <row r="697" spans="1:12" ht="27" customHeight="1" x14ac:dyDescent="0.4">
      <c r="A697" s="445" t="s">
        <v>1016</v>
      </c>
      <c r="B697" s="445"/>
      <c r="C697" s="445"/>
      <c r="D697" s="445"/>
      <c r="E697" s="445"/>
      <c r="F697" s="445"/>
      <c r="G697" s="445"/>
      <c r="H697" s="445"/>
      <c r="I697" s="445"/>
      <c r="J697" s="445"/>
      <c r="K697" s="445"/>
      <c r="L697" s="445"/>
    </row>
    <row r="698" spans="1:12" ht="27" customHeight="1" x14ac:dyDescent="0.4">
      <c r="A698" s="96" t="s">
        <v>851</v>
      </c>
      <c r="B698" s="96"/>
      <c r="C698" s="96"/>
      <c r="D698" s="96"/>
      <c r="E698" s="394"/>
      <c r="F698" s="394"/>
      <c r="G698" s="394"/>
      <c r="H698" s="394"/>
      <c r="I698" s="394"/>
      <c r="J698" s="394"/>
      <c r="K698" s="394"/>
      <c r="L698" s="98"/>
    </row>
    <row r="699" spans="1:12" ht="27" customHeight="1" x14ac:dyDescent="0.4">
      <c r="A699" s="96" t="s">
        <v>852</v>
      </c>
      <c r="B699" s="96"/>
      <c r="C699" s="394"/>
      <c r="D699" s="394"/>
      <c r="E699" s="394"/>
      <c r="F699" s="394"/>
      <c r="G699" s="394"/>
      <c r="H699" s="394"/>
      <c r="I699" s="394"/>
      <c r="J699" s="394"/>
      <c r="K699" s="394"/>
      <c r="L699" s="98"/>
    </row>
    <row r="700" spans="1:12" ht="27" customHeight="1" x14ac:dyDescent="0.4">
      <c r="A700" s="395"/>
      <c r="B700" s="437" t="s">
        <v>73</v>
      </c>
      <c r="C700" s="437"/>
      <c r="D700" s="437"/>
      <c r="E700" s="437"/>
      <c r="F700" s="437"/>
      <c r="G700" s="437"/>
      <c r="H700" s="437"/>
      <c r="I700" s="437"/>
      <c r="J700" s="437"/>
      <c r="K700" s="437"/>
      <c r="L700" s="437"/>
    </row>
    <row r="701" spans="1:12" ht="27" customHeight="1" x14ac:dyDescent="0.4">
      <c r="A701" s="438" t="s">
        <v>790</v>
      </c>
      <c r="B701" s="438"/>
      <c r="C701" s="438"/>
      <c r="D701" s="438"/>
      <c r="E701" s="438"/>
      <c r="F701" s="438"/>
      <c r="G701" s="438"/>
      <c r="H701" s="438"/>
      <c r="I701" s="438"/>
      <c r="J701" s="438"/>
      <c r="K701" s="438"/>
      <c r="L701" s="438"/>
    </row>
    <row r="702" spans="1:12" ht="27" customHeight="1" x14ac:dyDescent="0.35">
      <c r="A702" s="392"/>
      <c r="B702" s="63"/>
      <c r="C702" s="64"/>
      <c r="D702" s="68" t="s">
        <v>7</v>
      </c>
      <c r="E702" s="439" t="s">
        <v>15</v>
      </c>
      <c r="F702" s="440"/>
      <c r="G702" s="440"/>
      <c r="H702" s="440"/>
      <c r="I702" s="441"/>
      <c r="J702" s="393" t="s">
        <v>42</v>
      </c>
      <c r="K702" s="66"/>
      <c r="L702" s="90" t="s">
        <v>34</v>
      </c>
    </row>
    <row r="703" spans="1:12" ht="27" customHeight="1" x14ac:dyDescent="0.35">
      <c r="A703" s="67" t="s">
        <v>5</v>
      </c>
      <c r="B703" s="68" t="s">
        <v>3</v>
      </c>
      <c r="C703" s="67" t="s">
        <v>6</v>
      </c>
      <c r="D703" s="68" t="s">
        <v>8</v>
      </c>
      <c r="E703" s="392">
        <v>2561</v>
      </c>
      <c r="F703" s="66">
        <v>2562</v>
      </c>
      <c r="G703" s="66">
        <v>2563</v>
      </c>
      <c r="H703" s="66">
        <v>2564</v>
      </c>
      <c r="I703" s="66">
        <v>2565</v>
      </c>
      <c r="J703" s="68" t="s">
        <v>43</v>
      </c>
      <c r="K703" s="68" t="s">
        <v>45</v>
      </c>
      <c r="L703" s="83" t="s">
        <v>72</v>
      </c>
    </row>
    <row r="704" spans="1:12" ht="27" customHeight="1" x14ac:dyDescent="0.35">
      <c r="A704" s="70"/>
      <c r="B704" s="71"/>
      <c r="C704" s="72"/>
      <c r="D704" s="73"/>
      <c r="E704" s="70" t="s">
        <v>2</v>
      </c>
      <c r="F704" s="73" t="s">
        <v>2</v>
      </c>
      <c r="G704" s="73" t="s">
        <v>2</v>
      </c>
      <c r="H704" s="73" t="s">
        <v>2</v>
      </c>
      <c r="I704" s="73" t="s">
        <v>2</v>
      </c>
      <c r="J704" s="73"/>
      <c r="K704" s="73"/>
      <c r="L704" s="91" t="s">
        <v>71</v>
      </c>
    </row>
    <row r="705" spans="1:12" ht="27" customHeight="1" x14ac:dyDescent="0.35">
      <c r="A705" s="90">
        <v>114</v>
      </c>
      <c r="B705" s="74" t="s">
        <v>1058</v>
      </c>
      <c r="C705" s="63" t="s">
        <v>497</v>
      </c>
      <c r="D705" s="74" t="s">
        <v>543</v>
      </c>
      <c r="E705" s="127" t="s">
        <v>824</v>
      </c>
      <c r="F705" s="127" t="s">
        <v>824</v>
      </c>
      <c r="G705" s="127" t="s">
        <v>824</v>
      </c>
      <c r="H705" s="127" t="s">
        <v>824</v>
      </c>
      <c r="I705" s="127">
        <v>100000</v>
      </c>
      <c r="J705" s="149" t="s">
        <v>502</v>
      </c>
      <c r="K705" s="149" t="s">
        <v>505</v>
      </c>
      <c r="L705" s="66" t="s">
        <v>11</v>
      </c>
    </row>
    <row r="706" spans="1:12" ht="27" customHeight="1" x14ac:dyDescent="0.35">
      <c r="A706" s="83"/>
      <c r="B706" s="77" t="s">
        <v>1642</v>
      </c>
      <c r="C706" s="89" t="s">
        <v>498</v>
      </c>
      <c r="D706" s="78"/>
      <c r="E706" s="79"/>
      <c r="F706" s="79"/>
      <c r="G706" s="79"/>
      <c r="H706" s="79"/>
      <c r="I706" s="79"/>
      <c r="J706" s="160" t="s">
        <v>503</v>
      </c>
      <c r="K706" s="161" t="s">
        <v>506</v>
      </c>
      <c r="L706" s="68"/>
    </row>
    <row r="707" spans="1:12" ht="27" customHeight="1" x14ac:dyDescent="0.35">
      <c r="A707" s="83"/>
      <c r="B707" s="77" t="s">
        <v>1213</v>
      </c>
      <c r="C707" s="89" t="s">
        <v>499</v>
      </c>
      <c r="D707" s="78"/>
      <c r="E707" s="79"/>
      <c r="F707" s="78"/>
      <c r="G707" s="78"/>
      <c r="H707" s="78"/>
      <c r="I707" s="78"/>
      <c r="J707" s="160" t="s">
        <v>877</v>
      </c>
      <c r="K707" s="161" t="s">
        <v>507</v>
      </c>
      <c r="L707" s="68"/>
    </row>
    <row r="708" spans="1:12" ht="27" customHeight="1" x14ac:dyDescent="0.35">
      <c r="A708" s="230"/>
      <c r="B708" s="77"/>
      <c r="C708" s="77"/>
      <c r="D708" s="78"/>
      <c r="E708" s="79"/>
      <c r="F708" s="78"/>
      <c r="G708" s="78"/>
      <c r="H708" s="78"/>
      <c r="I708" s="78"/>
      <c r="J708" s="77"/>
      <c r="K708" s="119"/>
      <c r="L708" s="68"/>
    </row>
    <row r="709" spans="1:12" ht="27" customHeight="1" x14ac:dyDescent="0.35">
      <c r="A709" s="180">
        <v>115</v>
      </c>
      <c r="B709" s="74" t="s">
        <v>1718</v>
      </c>
      <c r="C709" s="63" t="s">
        <v>1649</v>
      </c>
      <c r="D709" s="74" t="s">
        <v>41</v>
      </c>
      <c r="E709" s="129" t="s">
        <v>824</v>
      </c>
      <c r="F709" s="129" t="s">
        <v>824</v>
      </c>
      <c r="G709" s="129" t="s">
        <v>824</v>
      </c>
      <c r="H709" s="129">
        <v>200000</v>
      </c>
      <c r="I709" s="129" t="s">
        <v>824</v>
      </c>
      <c r="J709" s="432" t="s">
        <v>1650</v>
      </c>
      <c r="K709" s="162" t="s">
        <v>1720</v>
      </c>
      <c r="L709" s="66" t="s">
        <v>11</v>
      </c>
    </row>
    <row r="710" spans="1:12" ht="27" customHeight="1" x14ac:dyDescent="0.35">
      <c r="A710" s="230"/>
      <c r="B710" s="77" t="s">
        <v>12</v>
      </c>
      <c r="C710" s="89" t="s">
        <v>12</v>
      </c>
      <c r="D710" s="77"/>
      <c r="E710" s="88"/>
      <c r="F710" s="68"/>
      <c r="G710" s="68"/>
      <c r="H710" s="68"/>
      <c r="I710" s="68"/>
      <c r="J710" s="89" t="s">
        <v>1719</v>
      </c>
      <c r="K710" s="148" t="s">
        <v>1651</v>
      </c>
      <c r="L710" s="68"/>
    </row>
    <row r="711" spans="1:12" ht="27" customHeight="1" x14ac:dyDescent="0.35">
      <c r="A711" s="230"/>
      <c r="B711" s="77"/>
      <c r="C711" s="89"/>
      <c r="D711" s="77"/>
      <c r="E711" s="88"/>
      <c r="F711" s="68"/>
      <c r="G711" s="68"/>
      <c r="H711" s="68"/>
      <c r="I711" s="68"/>
      <c r="J711" s="68"/>
      <c r="K711" s="433" t="s">
        <v>1652</v>
      </c>
      <c r="L711" s="68"/>
    </row>
    <row r="712" spans="1:12" ht="27" customHeight="1" x14ac:dyDescent="0.35">
      <c r="A712" s="180">
        <v>116</v>
      </c>
      <c r="B712" s="74" t="s">
        <v>1653</v>
      </c>
      <c r="C712" s="63" t="s">
        <v>1654</v>
      </c>
      <c r="D712" s="74" t="s">
        <v>41</v>
      </c>
      <c r="E712" s="127" t="s">
        <v>824</v>
      </c>
      <c r="F712" s="127" t="s">
        <v>824</v>
      </c>
      <c r="G712" s="127" t="s">
        <v>824</v>
      </c>
      <c r="H712" s="127" t="s">
        <v>824</v>
      </c>
      <c r="I712" s="129">
        <v>200000</v>
      </c>
      <c r="J712" s="149" t="s">
        <v>1655</v>
      </c>
      <c r="K712" s="162" t="s">
        <v>1720</v>
      </c>
      <c r="L712" s="66" t="s">
        <v>11</v>
      </c>
    </row>
    <row r="713" spans="1:12" ht="27" customHeight="1" x14ac:dyDescent="0.35">
      <c r="A713" s="230"/>
      <c r="B713" s="77" t="s">
        <v>1260</v>
      </c>
      <c r="C713" s="89"/>
      <c r="D713" s="78"/>
      <c r="E713" s="79"/>
      <c r="F713" s="79"/>
      <c r="G713" s="79"/>
      <c r="H713" s="79"/>
      <c r="I713" s="160"/>
      <c r="J713" s="160" t="s">
        <v>968</v>
      </c>
      <c r="K713" s="148" t="s">
        <v>1656</v>
      </c>
      <c r="L713" s="68"/>
    </row>
    <row r="714" spans="1:12" ht="27" customHeight="1" x14ac:dyDescent="0.35">
      <c r="A714" s="228"/>
      <c r="B714" s="116"/>
      <c r="C714" s="71" t="s">
        <v>27</v>
      </c>
      <c r="D714" s="115"/>
      <c r="E714" s="117"/>
      <c r="F714" s="115"/>
      <c r="G714" s="115"/>
      <c r="H714" s="117"/>
      <c r="I714" s="168"/>
      <c r="J714" s="168"/>
      <c r="K714" s="434"/>
      <c r="L714" s="73"/>
    </row>
    <row r="715" spans="1:12" ht="27" customHeight="1" x14ac:dyDescent="0.35">
      <c r="A715" s="230"/>
      <c r="B715" s="77"/>
      <c r="C715" s="69"/>
      <c r="D715" s="187"/>
      <c r="E715" s="210"/>
      <c r="F715" s="210"/>
      <c r="G715" s="210"/>
      <c r="H715" s="210"/>
      <c r="I715" s="87"/>
      <c r="J715" s="160"/>
      <c r="K715" s="161"/>
      <c r="L715" s="68"/>
    </row>
    <row r="716" spans="1:12" ht="27" customHeight="1" x14ac:dyDescent="0.35">
      <c r="A716" s="230"/>
      <c r="B716" s="77"/>
      <c r="C716" s="69"/>
      <c r="D716" s="366"/>
      <c r="E716" s="213"/>
      <c r="F716" s="213"/>
      <c r="G716" s="213"/>
      <c r="H716" s="213"/>
      <c r="I716" s="87"/>
      <c r="J716" s="209"/>
      <c r="K716" s="172"/>
      <c r="L716" s="68"/>
    </row>
    <row r="717" spans="1:12" ht="27" customHeight="1" x14ac:dyDescent="0.35">
      <c r="A717" s="83"/>
      <c r="B717" s="77"/>
      <c r="C717" s="89"/>
      <c r="D717" s="77"/>
      <c r="E717" s="88"/>
      <c r="F717" s="88"/>
      <c r="G717" s="88"/>
      <c r="H717" s="88"/>
      <c r="I717" s="88"/>
      <c r="J717" s="161"/>
      <c r="K717" s="161"/>
      <c r="L717" s="68"/>
    </row>
    <row r="718" spans="1:12" ht="27" customHeight="1" x14ac:dyDescent="0.35">
      <c r="A718" s="83"/>
      <c r="B718" s="77"/>
      <c r="C718" s="89"/>
      <c r="D718" s="78"/>
      <c r="E718" s="88"/>
      <c r="F718" s="68"/>
      <c r="G718" s="68"/>
      <c r="H718" s="68"/>
      <c r="I718" s="68"/>
      <c r="J718" s="160"/>
      <c r="K718" s="161"/>
      <c r="L718" s="68"/>
    </row>
    <row r="719" spans="1:12" ht="27" customHeight="1" x14ac:dyDescent="0.35">
      <c r="A719" s="83"/>
      <c r="B719" s="77"/>
      <c r="C719" s="89"/>
      <c r="D719" s="77"/>
      <c r="E719" s="88"/>
      <c r="F719" s="68"/>
      <c r="G719" s="68"/>
      <c r="H719" s="68"/>
      <c r="I719" s="68"/>
      <c r="J719" s="160"/>
      <c r="K719" s="161"/>
      <c r="L719" s="68"/>
    </row>
    <row r="720" spans="1:12" ht="27" customHeight="1" x14ac:dyDescent="0.35">
      <c r="A720" s="83"/>
      <c r="B720" s="77"/>
      <c r="C720" s="89"/>
      <c r="D720" s="77"/>
      <c r="E720" s="88"/>
      <c r="F720" s="88"/>
      <c r="G720" s="88"/>
      <c r="H720" s="88"/>
      <c r="I720" s="88"/>
      <c r="J720" s="161"/>
      <c r="K720" s="161"/>
      <c r="L720" s="68"/>
    </row>
    <row r="721" spans="1:12" ht="27" customHeight="1" x14ac:dyDescent="0.35">
      <c r="A721" s="83"/>
      <c r="B721" s="77"/>
      <c r="C721" s="89"/>
      <c r="D721" s="78"/>
      <c r="E721" s="88"/>
      <c r="F721" s="68"/>
      <c r="G721" s="68"/>
      <c r="H721" s="68"/>
      <c r="I721" s="68"/>
      <c r="J721" s="160"/>
      <c r="K721" s="161"/>
      <c r="L721" s="68"/>
    </row>
    <row r="722" spans="1:12" ht="27" customHeight="1" x14ac:dyDescent="0.35">
      <c r="A722" s="83"/>
      <c r="B722" s="77"/>
      <c r="C722" s="89"/>
      <c r="D722" s="77"/>
      <c r="E722" s="88"/>
      <c r="F722" s="68"/>
      <c r="G722" s="68"/>
      <c r="H722" s="68"/>
      <c r="I722" s="68"/>
      <c r="J722" s="160"/>
      <c r="K722" s="161"/>
      <c r="L722" s="68"/>
    </row>
    <row r="723" spans="1:12" ht="27" customHeight="1" x14ac:dyDescent="0.35">
      <c r="A723" s="83"/>
      <c r="B723" s="77"/>
      <c r="C723" s="89"/>
      <c r="D723" s="77"/>
      <c r="E723" s="88"/>
      <c r="F723" s="88"/>
      <c r="G723" s="88"/>
      <c r="H723" s="88"/>
      <c r="I723" s="131"/>
      <c r="J723" s="160"/>
      <c r="K723" s="161"/>
      <c r="L723" s="68"/>
    </row>
    <row r="724" spans="1:12" ht="27" customHeight="1" x14ac:dyDescent="0.35">
      <c r="A724" s="83"/>
      <c r="B724" s="77"/>
      <c r="C724" s="89"/>
      <c r="D724" s="77"/>
      <c r="E724" s="88"/>
      <c r="F724" s="68"/>
      <c r="G724" s="68"/>
      <c r="H724" s="68"/>
      <c r="I724" s="68"/>
      <c r="J724" s="160"/>
      <c r="K724" s="161"/>
      <c r="L724" s="68"/>
    </row>
    <row r="725" spans="1:12" ht="27" customHeight="1" x14ac:dyDescent="0.35">
      <c r="A725" s="83"/>
      <c r="B725" s="77"/>
      <c r="C725" s="89"/>
      <c r="D725" s="77"/>
      <c r="E725" s="88"/>
      <c r="F725" s="68"/>
      <c r="G725" s="68"/>
      <c r="H725" s="68"/>
      <c r="I725" s="68"/>
      <c r="J725" s="160"/>
      <c r="K725" s="161"/>
      <c r="L725" s="68"/>
    </row>
    <row r="726" spans="1:12" ht="27" customHeight="1" x14ac:dyDescent="0.35">
      <c r="A726" s="91"/>
      <c r="B726" s="116"/>
      <c r="C726" s="71"/>
      <c r="D726" s="116"/>
      <c r="E726" s="125"/>
      <c r="F726" s="73"/>
      <c r="G726" s="73"/>
      <c r="H726" s="73"/>
      <c r="I726" s="73"/>
      <c r="J726" s="73"/>
      <c r="K726" s="146"/>
      <c r="L726" s="73"/>
    </row>
    <row r="727" spans="1:12" ht="27" customHeight="1" x14ac:dyDescent="0.35">
      <c r="A727" s="100"/>
      <c r="B727" s="101"/>
      <c r="C727" s="101"/>
      <c r="D727" s="102" t="s">
        <v>27</v>
      </c>
      <c r="E727" s="102">
        <v>88</v>
      </c>
      <c r="F727" s="103"/>
      <c r="G727" s="103"/>
      <c r="H727" s="103"/>
      <c r="I727" s="103"/>
      <c r="J727" s="103"/>
      <c r="K727" s="104"/>
      <c r="L727" s="108" t="s">
        <v>79</v>
      </c>
    </row>
    <row r="728" spans="1:12" ht="27" customHeight="1" x14ac:dyDescent="0.4">
      <c r="A728" s="445" t="s">
        <v>4</v>
      </c>
      <c r="B728" s="445"/>
      <c r="C728" s="445"/>
      <c r="D728" s="445"/>
      <c r="E728" s="445"/>
      <c r="F728" s="445"/>
      <c r="G728" s="445"/>
      <c r="H728" s="445"/>
      <c r="I728" s="445"/>
      <c r="J728" s="445"/>
      <c r="K728" s="445"/>
      <c r="L728" s="445"/>
    </row>
    <row r="729" spans="1:12" ht="27" customHeight="1" x14ac:dyDescent="0.4">
      <c r="A729" s="445" t="s">
        <v>895</v>
      </c>
      <c r="B729" s="445"/>
      <c r="C729" s="445"/>
      <c r="D729" s="445"/>
      <c r="E729" s="445"/>
      <c r="F729" s="445"/>
      <c r="G729" s="445"/>
      <c r="H729" s="445"/>
      <c r="I729" s="445"/>
      <c r="J729" s="445"/>
      <c r="K729" s="445"/>
      <c r="L729" s="445"/>
    </row>
    <row r="730" spans="1:12" ht="27" customHeight="1" x14ac:dyDescent="0.4">
      <c r="A730" s="445" t="s">
        <v>1016</v>
      </c>
      <c r="B730" s="445"/>
      <c r="C730" s="445"/>
      <c r="D730" s="445"/>
      <c r="E730" s="445"/>
      <c r="F730" s="445"/>
      <c r="G730" s="445"/>
      <c r="H730" s="445"/>
      <c r="I730" s="445"/>
      <c r="J730" s="445"/>
      <c r="K730" s="445"/>
      <c r="L730" s="445"/>
    </row>
    <row r="731" spans="1:12" ht="27" customHeight="1" x14ac:dyDescent="0.4">
      <c r="A731" s="96" t="s">
        <v>853</v>
      </c>
      <c r="B731" s="96"/>
      <c r="C731" s="96"/>
      <c r="D731" s="96"/>
      <c r="E731" s="109"/>
      <c r="F731" s="109"/>
      <c r="G731" s="109"/>
      <c r="H731" s="109"/>
      <c r="I731" s="312"/>
      <c r="J731" s="109"/>
      <c r="K731" s="109"/>
      <c r="L731" s="98"/>
    </row>
    <row r="732" spans="1:12" ht="27" customHeight="1" x14ac:dyDescent="0.4">
      <c r="A732" s="96" t="s">
        <v>854</v>
      </c>
      <c r="B732" s="96"/>
      <c r="C732" s="109"/>
      <c r="D732" s="109"/>
      <c r="E732" s="109"/>
      <c r="F732" s="109"/>
      <c r="G732" s="109"/>
      <c r="H732" s="109"/>
      <c r="I732" s="312"/>
      <c r="J732" s="109"/>
      <c r="K732" s="109"/>
      <c r="L732" s="98"/>
    </row>
    <row r="733" spans="1:12" ht="27" customHeight="1" x14ac:dyDescent="0.4">
      <c r="A733" s="110"/>
      <c r="B733" s="437" t="s">
        <v>73</v>
      </c>
      <c r="C733" s="437"/>
      <c r="D733" s="437"/>
      <c r="E733" s="437"/>
      <c r="F733" s="437"/>
      <c r="G733" s="437"/>
      <c r="H733" s="437"/>
      <c r="I733" s="437"/>
      <c r="J733" s="437"/>
      <c r="K733" s="437"/>
      <c r="L733" s="437"/>
    </row>
    <row r="734" spans="1:12" ht="27" customHeight="1" x14ac:dyDescent="0.4">
      <c r="A734" s="438" t="s">
        <v>791</v>
      </c>
      <c r="B734" s="438"/>
      <c r="C734" s="438"/>
      <c r="D734" s="438"/>
      <c r="E734" s="438"/>
      <c r="F734" s="438"/>
      <c r="G734" s="438"/>
      <c r="H734" s="438"/>
      <c r="I734" s="438"/>
      <c r="J734" s="438"/>
      <c r="K734" s="438"/>
      <c r="L734" s="438"/>
    </row>
    <row r="735" spans="1:12" ht="27" customHeight="1" x14ac:dyDescent="0.35">
      <c r="A735" s="111"/>
      <c r="B735" s="63"/>
      <c r="C735" s="64"/>
      <c r="D735" s="68" t="s">
        <v>7</v>
      </c>
      <c r="E735" s="442" t="s">
        <v>15</v>
      </c>
      <c r="F735" s="443"/>
      <c r="G735" s="443"/>
      <c r="H735" s="443"/>
      <c r="I735" s="444"/>
      <c r="J735" s="112" t="s">
        <v>42</v>
      </c>
      <c r="K735" s="66"/>
      <c r="L735" s="90" t="s">
        <v>34</v>
      </c>
    </row>
    <row r="736" spans="1:12" ht="27" customHeight="1" x14ac:dyDescent="0.35">
      <c r="A736" s="67" t="s">
        <v>5</v>
      </c>
      <c r="B736" s="68" t="s">
        <v>3</v>
      </c>
      <c r="C736" s="67" t="s">
        <v>6</v>
      </c>
      <c r="D736" s="68" t="s">
        <v>8</v>
      </c>
      <c r="E736" s="111">
        <v>2561</v>
      </c>
      <c r="F736" s="66">
        <v>2562</v>
      </c>
      <c r="G736" s="66">
        <v>2563</v>
      </c>
      <c r="H736" s="66">
        <v>2564</v>
      </c>
      <c r="I736" s="66">
        <v>2565</v>
      </c>
      <c r="J736" s="68" t="s">
        <v>43</v>
      </c>
      <c r="K736" s="68" t="s">
        <v>45</v>
      </c>
      <c r="L736" s="83" t="s">
        <v>72</v>
      </c>
    </row>
    <row r="737" spans="1:12" ht="27" customHeight="1" x14ac:dyDescent="0.35">
      <c r="A737" s="70"/>
      <c r="B737" s="71"/>
      <c r="C737" s="72"/>
      <c r="D737" s="73"/>
      <c r="E737" s="70" t="s">
        <v>2</v>
      </c>
      <c r="F737" s="73" t="s">
        <v>2</v>
      </c>
      <c r="G737" s="73" t="s">
        <v>2</v>
      </c>
      <c r="H737" s="73" t="s">
        <v>2</v>
      </c>
      <c r="I737" s="73" t="s">
        <v>2</v>
      </c>
      <c r="J737" s="73"/>
      <c r="K737" s="73"/>
      <c r="L737" s="91" t="s">
        <v>71</v>
      </c>
    </row>
    <row r="738" spans="1:12" ht="27" customHeight="1" x14ac:dyDescent="0.35">
      <c r="A738" s="90">
        <v>1</v>
      </c>
      <c r="B738" s="74" t="s">
        <v>1721</v>
      </c>
      <c r="C738" s="63" t="s">
        <v>1722</v>
      </c>
      <c r="D738" s="66" t="s">
        <v>20</v>
      </c>
      <c r="E738" s="75">
        <v>10000</v>
      </c>
      <c r="F738" s="75">
        <v>10000</v>
      </c>
      <c r="G738" s="75">
        <v>10000</v>
      </c>
      <c r="H738" s="75">
        <v>10000</v>
      </c>
      <c r="I738" s="75">
        <v>10000</v>
      </c>
      <c r="J738" s="75" t="s">
        <v>36</v>
      </c>
      <c r="K738" s="113" t="s">
        <v>1723</v>
      </c>
      <c r="L738" s="66" t="s">
        <v>66</v>
      </c>
    </row>
    <row r="739" spans="1:12" ht="27" customHeight="1" x14ac:dyDescent="0.35">
      <c r="A739" s="83"/>
      <c r="B739" s="77"/>
      <c r="C739" s="89" t="s">
        <v>49</v>
      </c>
      <c r="D739" s="78"/>
      <c r="E739" s="79"/>
      <c r="F739" s="79"/>
      <c r="G739" s="79"/>
      <c r="H739" s="79"/>
      <c r="I739" s="79"/>
      <c r="J739" s="89"/>
      <c r="K739" s="119" t="s">
        <v>64</v>
      </c>
      <c r="L739" s="68"/>
    </row>
    <row r="740" spans="1:12" ht="27" customHeight="1" x14ac:dyDescent="0.35">
      <c r="A740" s="91"/>
      <c r="B740" s="116"/>
      <c r="C740" s="71"/>
      <c r="D740" s="115"/>
      <c r="E740" s="117"/>
      <c r="F740" s="115"/>
      <c r="G740" s="115"/>
      <c r="H740" s="115"/>
      <c r="I740" s="115"/>
      <c r="J740" s="71"/>
      <c r="K740" s="120"/>
      <c r="L740" s="73"/>
    </row>
    <row r="741" spans="1:12" ht="27" customHeight="1" x14ac:dyDescent="0.35">
      <c r="A741" s="90">
        <v>2</v>
      </c>
      <c r="B741" s="74" t="s">
        <v>1266</v>
      </c>
      <c r="C741" s="63" t="s">
        <v>1268</v>
      </c>
      <c r="D741" s="66" t="s">
        <v>20</v>
      </c>
      <c r="E741" s="75">
        <v>10000</v>
      </c>
      <c r="F741" s="75">
        <v>10000</v>
      </c>
      <c r="G741" s="75">
        <v>10000</v>
      </c>
      <c r="H741" s="75">
        <v>10000</v>
      </c>
      <c r="I741" s="75">
        <v>10000</v>
      </c>
      <c r="J741" s="130" t="s">
        <v>21</v>
      </c>
      <c r="K741" s="113" t="s">
        <v>1269</v>
      </c>
      <c r="L741" s="66" t="s">
        <v>11</v>
      </c>
    </row>
    <row r="742" spans="1:12" ht="27" customHeight="1" x14ac:dyDescent="0.35">
      <c r="A742" s="83"/>
      <c r="B742" s="77" t="s">
        <v>1267</v>
      </c>
      <c r="C742" s="89" t="s">
        <v>63</v>
      </c>
      <c r="D742" s="78"/>
      <c r="E742" s="79"/>
      <c r="F742" s="79"/>
      <c r="G742" s="79"/>
      <c r="H742" s="79"/>
      <c r="I742" s="79"/>
      <c r="J742" s="89"/>
      <c r="K742" s="119" t="s">
        <v>1270</v>
      </c>
      <c r="L742" s="68"/>
    </row>
    <row r="743" spans="1:12" ht="27" customHeight="1" x14ac:dyDescent="0.35">
      <c r="A743" s="91"/>
      <c r="B743" s="116"/>
      <c r="C743" s="71"/>
      <c r="D743" s="115"/>
      <c r="E743" s="117"/>
      <c r="F743" s="115"/>
      <c r="G743" s="115"/>
      <c r="H743" s="115"/>
      <c r="I743" s="115"/>
      <c r="J743" s="71"/>
      <c r="K743" s="120"/>
      <c r="L743" s="73"/>
    </row>
    <row r="744" spans="1:12" ht="27" customHeight="1" x14ac:dyDescent="0.35">
      <c r="A744" s="83"/>
      <c r="B744" s="69"/>
      <c r="C744" s="69"/>
      <c r="D744" s="78"/>
      <c r="E744" s="79"/>
      <c r="F744" s="78"/>
      <c r="G744" s="78"/>
      <c r="H744" s="78"/>
      <c r="I744" s="78"/>
      <c r="J744" s="78"/>
      <c r="K744" s="86"/>
      <c r="L744" s="83"/>
    </row>
    <row r="745" spans="1:12" ht="27" customHeight="1" x14ac:dyDescent="0.35">
      <c r="A745" s="83"/>
      <c r="B745" s="69"/>
      <c r="C745" s="69"/>
      <c r="D745" s="78"/>
      <c r="E745" s="79"/>
      <c r="F745" s="79"/>
      <c r="G745" s="79"/>
      <c r="H745" s="79"/>
      <c r="I745" s="79"/>
      <c r="J745" s="79"/>
      <c r="K745" s="86"/>
      <c r="L745" s="83"/>
    </row>
    <row r="746" spans="1:12" ht="27" customHeight="1" x14ac:dyDescent="0.35">
      <c r="A746" s="83"/>
      <c r="B746" s="69"/>
      <c r="C746" s="69"/>
      <c r="D746" s="78"/>
      <c r="E746" s="84"/>
      <c r="F746" s="83"/>
      <c r="G746" s="83"/>
      <c r="H746" s="83"/>
      <c r="I746" s="83"/>
      <c r="J746" s="83"/>
      <c r="K746" s="86"/>
      <c r="L746" s="83"/>
    </row>
    <row r="747" spans="1:12" ht="27" customHeight="1" x14ac:dyDescent="0.35">
      <c r="A747" s="83"/>
      <c r="B747" s="69"/>
      <c r="C747" s="69"/>
      <c r="D747" s="78"/>
      <c r="E747" s="84"/>
      <c r="F747" s="83"/>
      <c r="G747" s="83"/>
      <c r="H747" s="83"/>
      <c r="I747" s="83"/>
      <c r="J747" s="83"/>
      <c r="K747" s="86"/>
      <c r="L747" s="83"/>
    </row>
    <row r="748" spans="1:12" ht="27" customHeight="1" x14ac:dyDescent="0.35">
      <c r="A748" s="68"/>
      <c r="B748" s="77"/>
      <c r="C748" s="89"/>
      <c r="D748" s="78"/>
      <c r="E748" s="85"/>
      <c r="F748" s="85"/>
      <c r="G748" s="85"/>
      <c r="H748" s="85"/>
      <c r="I748" s="85"/>
      <c r="J748" s="89"/>
      <c r="K748" s="119"/>
      <c r="L748" s="68"/>
    </row>
    <row r="749" spans="1:12" ht="27" customHeight="1" x14ac:dyDescent="0.35">
      <c r="A749" s="68"/>
      <c r="B749" s="77"/>
      <c r="C749" s="89"/>
      <c r="D749" s="78"/>
      <c r="E749" s="85"/>
      <c r="F749" s="85"/>
      <c r="G749" s="85"/>
      <c r="H749" s="85"/>
      <c r="I749" s="85"/>
      <c r="J749" s="89"/>
      <c r="K749" s="119"/>
      <c r="L749" s="68"/>
    </row>
    <row r="750" spans="1:12" ht="27" customHeight="1" x14ac:dyDescent="0.35">
      <c r="A750" s="68"/>
      <c r="B750" s="77"/>
      <c r="C750" s="89"/>
      <c r="D750" s="78"/>
      <c r="E750" s="85"/>
      <c r="F750" s="85"/>
      <c r="G750" s="85"/>
      <c r="H750" s="85"/>
      <c r="I750" s="85"/>
      <c r="J750" s="89"/>
      <c r="K750" s="119"/>
      <c r="L750" s="68"/>
    </row>
    <row r="751" spans="1:12" ht="27" customHeight="1" x14ac:dyDescent="0.35">
      <c r="A751" s="68"/>
      <c r="B751" s="77"/>
      <c r="C751" s="89"/>
      <c r="D751" s="78"/>
      <c r="E751" s="85"/>
      <c r="F751" s="85"/>
      <c r="G751" s="85"/>
      <c r="H751" s="85"/>
      <c r="I751" s="85"/>
      <c r="J751" s="89"/>
      <c r="K751" s="119"/>
      <c r="L751" s="68"/>
    </row>
    <row r="752" spans="1:12" ht="27" customHeight="1" x14ac:dyDescent="0.35">
      <c r="A752" s="68"/>
      <c r="B752" s="77"/>
      <c r="C752" s="89"/>
      <c r="D752" s="78"/>
      <c r="E752" s="85"/>
      <c r="F752" s="85"/>
      <c r="G752" s="85"/>
      <c r="H752" s="85"/>
      <c r="I752" s="85"/>
      <c r="J752" s="89"/>
      <c r="K752" s="119"/>
      <c r="L752" s="68"/>
    </row>
    <row r="753" spans="1:12" ht="27" customHeight="1" x14ac:dyDescent="0.35">
      <c r="A753" s="68"/>
      <c r="B753" s="77"/>
      <c r="C753" s="89"/>
      <c r="D753" s="78"/>
      <c r="E753" s="85"/>
      <c r="F753" s="69"/>
      <c r="G753" s="69"/>
      <c r="H753" s="69"/>
      <c r="I753" s="69"/>
      <c r="J753" s="89"/>
      <c r="K753" s="119"/>
      <c r="L753" s="68"/>
    </row>
    <row r="754" spans="1:12" ht="27" customHeight="1" x14ac:dyDescent="0.35">
      <c r="A754" s="83"/>
      <c r="B754" s="69"/>
      <c r="C754" s="69"/>
      <c r="D754" s="78"/>
      <c r="E754" s="85"/>
      <c r="F754" s="85"/>
      <c r="G754" s="85"/>
      <c r="H754" s="85"/>
      <c r="I754" s="85"/>
      <c r="J754" s="77"/>
      <c r="K754" s="119"/>
      <c r="L754" s="68"/>
    </row>
    <row r="755" spans="1:12" ht="27" customHeight="1" x14ac:dyDescent="0.35">
      <c r="A755" s="83"/>
      <c r="B755" s="69"/>
      <c r="C755" s="69"/>
      <c r="D755" s="78"/>
      <c r="E755" s="85"/>
      <c r="F755" s="85"/>
      <c r="G755" s="85"/>
      <c r="H755" s="85"/>
      <c r="I755" s="85"/>
      <c r="J755" s="79"/>
      <c r="K755" s="86"/>
      <c r="L755" s="68"/>
    </row>
    <row r="756" spans="1:12" ht="27" customHeight="1" x14ac:dyDescent="0.35">
      <c r="A756" s="83"/>
      <c r="B756" s="69"/>
      <c r="C756" s="69"/>
      <c r="D756" s="78"/>
      <c r="E756" s="85"/>
      <c r="F756" s="85"/>
      <c r="G756" s="85"/>
      <c r="H756" s="85"/>
      <c r="I756" s="85"/>
      <c r="J756" s="78"/>
      <c r="K756" s="86"/>
      <c r="L756" s="83"/>
    </row>
    <row r="757" spans="1:12" ht="27" customHeight="1" x14ac:dyDescent="0.35">
      <c r="A757" s="68"/>
      <c r="B757" s="77"/>
      <c r="C757" s="89"/>
      <c r="D757" s="77"/>
      <c r="E757" s="88"/>
      <c r="F757" s="88"/>
      <c r="G757" s="88"/>
      <c r="H757" s="88"/>
      <c r="I757" s="88"/>
      <c r="J757" s="88"/>
      <c r="K757" s="87"/>
      <c r="L757" s="68"/>
    </row>
    <row r="758" spans="1:12" ht="27" customHeight="1" x14ac:dyDescent="0.35">
      <c r="A758" s="68"/>
      <c r="B758" s="77"/>
      <c r="C758" s="89"/>
      <c r="D758" s="77"/>
      <c r="E758" s="88"/>
      <c r="F758" s="68"/>
      <c r="G758" s="68"/>
      <c r="H758" s="68"/>
      <c r="I758" s="68"/>
      <c r="J758" s="68"/>
      <c r="K758" s="87"/>
      <c r="L758" s="68"/>
    </row>
    <row r="759" spans="1:12" ht="27" customHeight="1" x14ac:dyDescent="0.35">
      <c r="A759" s="73"/>
      <c r="B759" s="116"/>
      <c r="C759" s="71"/>
      <c r="D759" s="116"/>
      <c r="E759" s="125"/>
      <c r="F759" s="125"/>
      <c r="G759" s="125"/>
      <c r="H759" s="125"/>
      <c r="I759" s="125"/>
      <c r="J759" s="73"/>
      <c r="K759" s="126"/>
      <c r="L759" s="73"/>
    </row>
    <row r="760" spans="1:12" ht="27" customHeight="1" x14ac:dyDescent="0.35">
      <c r="A760" s="100"/>
      <c r="B760" s="101"/>
      <c r="C760" s="101"/>
      <c r="D760" s="102" t="s">
        <v>27</v>
      </c>
      <c r="E760" s="102">
        <v>89</v>
      </c>
      <c r="F760" s="103"/>
      <c r="G760" s="103"/>
      <c r="H760" s="103"/>
      <c r="I760" s="103"/>
      <c r="J760" s="103"/>
      <c r="K760" s="104"/>
      <c r="L760" s="105" t="s">
        <v>79</v>
      </c>
    </row>
    <row r="761" spans="1:12" ht="27" customHeight="1" x14ac:dyDescent="0.4">
      <c r="A761" s="445" t="s">
        <v>4</v>
      </c>
      <c r="B761" s="445"/>
      <c r="C761" s="445"/>
      <c r="D761" s="445"/>
      <c r="E761" s="445"/>
      <c r="F761" s="445"/>
      <c r="G761" s="445"/>
      <c r="H761" s="445"/>
      <c r="I761" s="445"/>
      <c r="J761" s="445"/>
      <c r="K761" s="445"/>
      <c r="L761" s="445"/>
    </row>
    <row r="762" spans="1:12" ht="27" customHeight="1" x14ac:dyDescent="0.4">
      <c r="A762" s="445" t="s">
        <v>895</v>
      </c>
      <c r="B762" s="445"/>
      <c r="C762" s="445"/>
      <c r="D762" s="445"/>
      <c r="E762" s="445"/>
      <c r="F762" s="445"/>
      <c r="G762" s="445"/>
      <c r="H762" s="445"/>
      <c r="I762" s="445"/>
      <c r="J762" s="445"/>
      <c r="K762" s="445"/>
      <c r="L762" s="445"/>
    </row>
    <row r="763" spans="1:12" ht="27" customHeight="1" x14ac:dyDescent="0.4">
      <c r="A763" s="445" t="s">
        <v>1016</v>
      </c>
      <c r="B763" s="445"/>
      <c r="C763" s="445"/>
      <c r="D763" s="445"/>
      <c r="E763" s="445"/>
      <c r="F763" s="445"/>
      <c r="G763" s="445"/>
      <c r="H763" s="445"/>
      <c r="I763" s="445"/>
      <c r="J763" s="445"/>
      <c r="K763" s="445"/>
      <c r="L763" s="445"/>
    </row>
    <row r="764" spans="1:12" ht="27" customHeight="1" x14ac:dyDescent="0.4">
      <c r="A764" s="96" t="s">
        <v>855</v>
      </c>
      <c r="B764" s="96"/>
      <c r="C764" s="96"/>
      <c r="D764" s="96"/>
      <c r="E764" s="97"/>
      <c r="F764" s="97"/>
      <c r="G764" s="97"/>
      <c r="H764" s="97"/>
      <c r="I764" s="312"/>
      <c r="J764" s="97"/>
      <c r="K764" s="97"/>
      <c r="L764" s="98"/>
    </row>
    <row r="765" spans="1:12" ht="27" customHeight="1" x14ac:dyDescent="0.4">
      <c r="A765" s="96" t="s">
        <v>847</v>
      </c>
      <c r="B765" s="96"/>
      <c r="C765" s="97"/>
      <c r="D765" s="97"/>
      <c r="E765" s="97"/>
      <c r="F765" s="97"/>
      <c r="G765" s="97"/>
      <c r="H765" s="97"/>
      <c r="I765" s="312"/>
      <c r="J765" s="97"/>
      <c r="K765" s="97"/>
      <c r="L765" s="98"/>
    </row>
    <row r="766" spans="1:12" ht="27" customHeight="1" x14ac:dyDescent="0.4">
      <c r="A766" s="99"/>
      <c r="B766" s="437" t="s">
        <v>73</v>
      </c>
      <c r="C766" s="437"/>
      <c r="D766" s="437"/>
      <c r="E766" s="437"/>
      <c r="F766" s="437"/>
      <c r="G766" s="437"/>
      <c r="H766" s="437"/>
      <c r="I766" s="437"/>
      <c r="J766" s="437"/>
      <c r="K766" s="437"/>
      <c r="L766" s="437"/>
    </row>
    <row r="767" spans="1:12" ht="27" customHeight="1" x14ac:dyDescent="0.4">
      <c r="A767" s="438" t="s">
        <v>792</v>
      </c>
      <c r="B767" s="438"/>
      <c r="C767" s="438"/>
      <c r="D767" s="438"/>
      <c r="E767" s="438"/>
      <c r="F767" s="438"/>
      <c r="G767" s="438"/>
      <c r="H767" s="438"/>
      <c r="I767" s="438"/>
      <c r="J767" s="438"/>
      <c r="K767" s="438"/>
      <c r="L767" s="438"/>
    </row>
    <row r="768" spans="1:12" ht="27" customHeight="1" x14ac:dyDescent="0.35">
      <c r="A768" s="62"/>
      <c r="B768" s="63"/>
      <c r="C768" s="64"/>
      <c r="D768" s="68" t="s">
        <v>7</v>
      </c>
      <c r="E768" s="442" t="s">
        <v>15</v>
      </c>
      <c r="F768" s="443"/>
      <c r="G768" s="443"/>
      <c r="H768" s="443"/>
      <c r="I768" s="444"/>
      <c r="J768" s="65" t="s">
        <v>42</v>
      </c>
      <c r="K768" s="66"/>
      <c r="L768" s="90" t="s">
        <v>34</v>
      </c>
    </row>
    <row r="769" spans="1:12" ht="27" customHeight="1" x14ac:dyDescent="0.35">
      <c r="A769" s="67" t="s">
        <v>5</v>
      </c>
      <c r="B769" s="68" t="s">
        <v>3</v>
      </c>
      <c r="C769" s="67" t="s">
        <v>6</v>
      </c>
      <c r="D769" s="68" t="s">
        <v>8</v>
      </c>
      <c r="E769" s="62">
        <v>2561</v>
      </c>
      <c r="F769" s="66">
        <v>2562</v>
      </c>
      <c r="G769" s="66">
        <v>2563</v>
      </c>
      <c r="H769" s="66">
        <v>2564</v>
      </c>
      <c r="I769" s="66">
        <v>2565</v>
      </c>
      <c r="J769" s="68" t="s">
        <v>43</v>
      </c>
      <c r="K769" s="68" t="s">
        <v>45</v>
      </c>
      <c r="L769" s="83" t="s">
        <v>72</v>
      </c>
    </row>
    <row r="770" spans="1:12" ht="27" customHeight="1" x14ac:dyDescent="0.35">
      <c r="A770" s="70"/>
      <c r="B770" s="71"/>
      <c r="C770" s="72"/>
      <c r="D770" s="73"/>
      <c r="E770" s="70" t="s">
        <v>2</v>
      </c>
      <c r="F770" s="73" t="s">
        <v>2</v>
      </c>
      <c r="G770" s="73" t="s">
        <v>2</v>
      </c>
      <c r="H770" s="73" t="s">
        <v>2</v>
      </c>
      <c r="I770" s="73" t="s">
        <v>2</v>
      </c>
      <c r="J770" s="73"/>
      <c r="K770" s="73"/>
      <c r="L770" s="91" t="s">
        <v>71</v>
      </c>
    </row>
    <row r="771" spans="1:12" ht="27" customHeight="1" x14ac:dyDescent="0.35">
      <c r="A771" s="90"/>
      <c r="B771" s="74" t="s">
        <v>1635</v>
      </c>
      <c r="C771" s="63"/>
      <c r="D771" s="74"/>
      <c r="E771" s="75"/>
      <c r="F771" s="75"/>
      <c r="G771" s="75"/>
      <c r="H771" s="75"/>
      <c r="I771" s="75"/>
      <c r="J771" s="152"/>
      <c r="K771" s="74"/>
      <c r="L771" s="66"/>
    </row>
    <row r="772" spans="1:12" ht="27" customHeight="1" x14ac:dyDescent="0.35">
      <c r="A772" s="83"/>
      <c r="B772" s="77"/>
      <c r="C772" s="89"/>
      <c r="D772" s="78"/>
      <c r="E772" s="79"/>
      <c r="F772" s="79"/>
      <c r="G772" s="79"/>
      <c r="H772" s="79"/>
      <c r="I772" s="79"/>
      <c r="J772" s="169"/>
      <c r="K772" s="78"/>
      <c r="L772" s="68"/>
    </row>
    <row r="773" spans="1:12" ht="27" customHeight="1" x14ac:dyDescent="0.35">
      <c r="A773" s="83"/>
      <c r="B773" s="77"/>
      <c r="C773" s="89"/>
      <c r="D773" s="78"/>
      <c r="E773" s="79"/>
      <c r="F773" s="78"/>
      <c r="G773" s="78"/>
      <c r="H773" s="78"/>
      <c r="I773" s="78"/>
      <c r="J773" s="169"/>
      <c r="K773" s="161"/>
      <c r="L773" s="68"/>
    </row>
    <row r="774" spans="1:12" ht="27" customHeight="1" x14ac:dyDescent="0.35">
      <c r="A774" s="83"/>
      <c r="B774" s="179"/>
      <c r="C774" s="89"/>
      <c r="D774" s="78"/>
      <c r="E774" s="85"/>
      <c r="F774" s="85"/>
      <c r="G774" s="85"/>
      <c r="H774" s="85"/>
      <c r="I774" s="85"/>
      <c r="J774" s="153"/>
      <c r="K774" s="150"/>
      <c r="L774" s="68"/>
    </row>
    <row r="775" spans="1:12" ht="27" customHeight="1" x14ac:dyDescent="0.35">
      <c r="A775" s="83"/>
      <c r="B775" s="179"/>
      <c r="C775" s="89"/>
      <c r="D775" s="78"/>
      <c r="E775" s="85"/>
      <c r="F775" s="85"/>
      <c r="G775" s="85"/>
      <c r="H775" s="85"/>
      <c r="I775" s="85"/>
      <c r="J775" s="169"/>
      <c r="K775" s="150"/>
      <c r="L775" s="68"/>
    </row>
    <row r="776" spans="1:12" ht="27" customHeight="1" x14ac:dyDescent="0.35">
      <c r="A776" s="83"/>
      <c r="B776" s="69"/>
      <c r="C776" s="89"/>
      <c r="D776" s="78"/>
      <c r="E776" s="85"/>
      <c r="F776" s="85"/>
      <c r="G776" s="85"/>
      <c r="H776" s="85"/>
      <c r="I776" s="85"/>
      <c r="J776" s="169"/>
      <c r="K776" s="150"/>
      <c r="L776" s="83"/>
    </row>
    <row r="777" spans="1:12" ht="27" customHeight="1" x14ac:dyDescent="0.35">
      <c r="A777" s="83"/>
      <c r="B777" s="69"/>
      <c r="C777" s="69"/>
      <c r="D777" s="78"/>
      <c r="E777" s="85"/>
      <c r="F777" s="85"/>
      <c r="G777" s="85"/>
      <c r="H777" s="85"/>
      <c r="I777" s="85"/>
      <c r="J777" s="153"/>
      <c r="K777" s="150"/>
      <c r="L777" s="68"/>
    </row>
    <row r="778" spans="1:12" ht="27" customHeight="1" x14ac:dyDescent="0.35">
      <c r="A778" s="83"/>
      <c r="B778" s="69"/>
      <c r="C778" s="69"/>
      <c r="D778" s="78"/>
      <c r="E778" s="85"/>
      <c r="F778" s="69"/>
      <c r="G778" s="69"/>
      <c r="H778" s="69"/>
      <c r="I778" s="69"/>
      <c r="J778" s="169"/>
      <c r="K778" s="150"/>
      <c r="L778" s="83"/>
    </row>
    <row r="779" spans="1:12" ht="27" customHeight="1" x14ac:dyDescent="0.35">
      <c r="A779" s="68"/>
      <c r="B779" s="77"/>
      <c r="C779" s="89"/>
      <c r="D779" s="77"/>
      <c r="E779" s="85"/>
      <c r="F779" s="85"/>
      <c r="G779" s="85"/>
      <c r="H779" s="85"/>
      <c r="I779" s="85"/>
      <c r="J779" s="169"/>
      <c r="K779" s="161"/>
      <c r="L779" s="68"/>
    </row>
    <row r="780" spans="1:12" ht="27" customHeight="1" x14ac:dyDescent="0.35">
      <c r="A780" s="68"/>
      <c r="B780" s="77"/>
      <c r="C780" s="89"/>
      <c r="D780" s="77"/>
      <c r="E780" s="88"/>
      <c r="F780" s="88"/>
      <c r="G780" s="88"/>
      <c r="H780" s="88"/>
      <c r="I780" s="88"/>
      <c r="J780" s="309"/>
      <c r="K780" s="338"/>
      <c r="L780" s="68"/>
    </row>
    <row r="781" spans="1:12" ht="27" customHeight="1" x14ac:dyDescent="0.35">
      <c r="A781" s="68"/>
      <c r="B781" s="77"/>
      <c r="C781" s="89"/>
      <c r="D781" s="78"/>
      <c r="E781" s="88"/>
      <c r="F781" s="163"/>
      <c r="G781" s="163"/>
      <c r="H781" s="163"/>
      <c r="I781" s="163"/>
      <c r="J781" s="156"/>
      <c r="K781" s="161"/>
      <c r="L781" s="68"/>
    </row>
    <row r="782" spans="1:12" ht="27" customHeight="1" x14ac:dyDescent="0.35">
      <c r="A782" s="68"/>
      <c r="B782" s="77"/>
      <c r="C782" s="89"/>
      <c r="D782" s="78"/>
      <c r="E782" s="88"/>
      <c r="F782" s="88"/>
      <c r="G782" s="88"/>
      <c r="H782" s="88"/>
      <c r="I782" s="88"/>
      <c r="J782" s="156"/>
      <c r="K782" s="161"/>
      <c r="L782" s="68"/>
    </row>
    <row r="783" spans="1:12" ht="27" customHeight="1" x14ac:dyDescent="0.35">
      <c r="A783" s="83"/>
      <c r="B783" s="69"/>
      <c r="C783" s="69"/>
      <c r="D783" s="78"/>
      <c r="E783" s="85"/>
      <c r="F783" s="85"/>
      <c r="G783" s="85"/>
      <c r="H783" s="85"/>
      <c r="I783" s="85"/>
      <c r="J783" s="77"/>
      <c r="K783" s="119"/>
      <c r="L783" s="68"/>
    </row>
    <row r="784" spans="1:12" ht="27" customHeight="1" x14ac:dyDescent="0.35">
      <c r="A784" s="83"/>
      <c r="B784" s="69"/>
      <c r="C784" s="69"/>
      <c r="D784" s="78"/>
      <c r="E784" s="85"/>
      <c r="F784" s="85"/>
      <c r="G784" s="85"/>
      <c r="H784" s="85"/>
      <c r="I784" s="85"/>
      <c r="J784" s="79"/>
      <c r="K784" s="86"/>
      <c r="L784" s="68"/>
    </row>
    <row r="785" spans="1:12" ht="27" customHeight="1" x14ac:dyDescent="0.35">
      <c r="A785" s="83"/>
      <c r="B785" s="69"/>
      <c r="C785" s="69"/>
      <c r="D785" s="78"/>
      <c r="E785" s="85"/>
      <c r="F785" s="85"/>
      <c r="G785" s="85"/>
      <c r="H785" s="85"/>
      <c r="I785" s="85"/>
      <c r="J785" s="79"/>
      <c r="K785" s="86"/>
      <c r="L785" s="68"/>
    </row>
    <row r="786" spans="1:12" ht="27" customHeight="1" x14ac:dyDescent="0.35">
      <c r="A786" s="83"/>
      <c r="B786" s="69"/>
      <c r="C786" s="69"/>
      <c r="D786" s="78"/>
      <c r="E786" s="85"/>
      <c r="F786" s="85"/>
      <c r="G786" s="85"/>
      <c r="H786" s="85"/>
      <c r="I786" s="85"/>
      <c r="J786" s="79"/>
      <c r="K786" s="86"/>
      <c r="L786" s="68"/>
    </row>
    <row r="787" spans="1:12" ht="27" customHeight="1" x14ac:dyDescent="0.35">
      <c r="A787" s="83"/>
      <c r="B787" s="69"/>
      <c r="C787" s="69"/>
      <c r="D787" s="78"/>
      <c r="E787" s="85"/>
      <c r="F787" s="85"/>
      <c r="G787" s="85"/>
      <c r="H787" s="85"/>
      <c r="I787" s="85"/>
      <c r="J787" s="79"/>
      <c r="K787" s="86"/>
      <c r="L787" s="68"/>
    </row>
    <row r="788" spans="1:12" ht="27" customHeight="1" x14ac:dyDescent="0.35">
      <c r="A788" s="83"/>
      <c r="B788" s="69"/>
      <c r="C788" s="69"/>
      <c r="D788" s="78"/>
      <c r="E788" s="85"/>
      <c r="F788" s="85"/>
      <c r="G788" s="85"/>
      <c r="H788" s="85"/>
      <c r="I788" s="85"/>
      <c r="J788" s="79"/>
      <c r="K788" s="86"/>
      <c r="L788" s="68"/>
    </row>
    <row r="789" spans="1:12" ht="27" customHeight="1" x14ac:dyDescent="0.35">
      <c r="A789" s="83"/>
      <c r="B789" s="69"/>
      <c r="C789" s="69"/>
      <c r="D789" s="78"/>
      <c r="E789" s="85"/>
      <c r="F789" s="85"/>
      <c r="G789" s="85"/>
      <c r="H789" s="85"/>
      <c r="I789" s="85"/>
      <c r="J789" s="78"/>
      <c r="K789" s="86"/>
      <c r="L789" s="83"/>
    </row>
    <row r="790" spans="1:12" ht="27" customHeight="1" x14ac:dyDescent="0.35">
      <c r="A790" s="68"/>
      <c r="B790" s="77"/>
      <c r="C790" s="89"/>
      <c r="D790" s="77"/>
      <c r="E790" s="88"/>
      <c r="F790" s="88"/>
      <c r="G790" s="88"/>
      <c r="H790" s="88"/>
      <c r="I790" s="88"/>
      <c r="J790" s="88"/>
      <c r="K790" s="87"/>
      <c r="L790" s="68"/>
    </row>
    <row r="791" spans="1:12" ht="27" customHeight="1" x14ac:dyDescent="0.35">
      <c r="A791" s="68"/>
      <c r="B791" s="77"/>
      <c r="C791" s="89"/>
      <c r="D791" s="77"/>
      <c r="E791" s="88"/>
      <c r="F791" s="68"/>
      <c r="G791" s="68"/>
      <c r="H791" s="68"/>
      <c r="I791" s="68"/>
      <c r="J791" s="68"/>
      <c r="K791" s="87"/>
      <c r="L791" s="68"/>
    </row>
    <row r="792" spans="1:12" ht="27" customHeight="1" x14ac:dyDescent="0.35">
      <c r="A792" s="73"/>
      <c r="B792" s="116"/>
      <c r="C792" s="71"/>
      <c r="D792" s="116"/>
      <c r="E792" s="125"/>
      <c r="F792" s="125"/>
      <c r="G792" s="125"/>
      <c r="H792" s="125"/>
      <c r="I792" s="125"/>
      <c r="J792" s="73"/>
      <c r="K792" s="126"/>
      <c r="L792" s="73"/>
    </row>
  </sheetData>
  <mergeCells count="144">
    <mergeCell ref="A498:L498"/>
    <mergeCell ref="A499:L499"/>
    <mergeCell ref="B502:L502"/>
    <mergeCell ref="A602:L602"/>
    <mergeCell ref="E603:I603"/>
    <mergeCell ref="A629:L629"/>
    <mergeCell ref="A630:L630"/>
    <mergeCell ref="A631:L631"/>
    <mergeCell ref="A696:L696"/>
    <mergeCell ref="B634:L634"/>
    <mergeCell ref="A635:L635"/>
    <mergeCell ref="E636:I636"/>
    <mergeCell ref="A569:L569"/>
    <mergeCell ref="E570:I570"/>
    <mergeCell ref="A597:L597"/>
    <mergeCell ref="A598:L598"/>
    <mergeCell ref="B601:L601"/>
    <mergeCell ref="A695:L695"/>
    <mergeCell ref="B667:L667"/>
    <mergeCell ref="A668:L668"/>
    <mergeCell ref="E669:I669"/>
    <mergeCell ref="A763:L763"/>
    <mergeCell ref="B766:L766"/>
    <mergeCell ref="A767:L767"/>
    <mergeCell ref="B733:L733"/>
    <mergeCell ref="A734:L734"/>
    <mergeCell ref="A761:L761"/>
    <mergeCell ref="A762:L762"/>
    <mergeCell ref="E735:I735"/>
    <mergeCell ref="A503:L503"/>
    <mergeCell ref="E504:I504"/>
    <mergeCell ref="A530:L530"/>
    <mergeCell ref="A531:L531"/>
    <mergeCell ref="A532:L532"/>
    <mergeCell ref="B535:L535"/>
    <mergeCell ref="A536:L536"/>
    <mergeCell ref="E537:I537"/>
    <mergeCell ref="A596:L596"/>
    <mergeCell ref="A697:L697"/>
    <mergeCell ref="B700:L700"/>
    <mergeCell ref="A701:L701"/>
    <mergeCell ref="E702:I702"/>
    <mergeCell ref="A662:L662"/>
    <mergeCell ref="A663:L663"/>
    <mergeCell ref="A664:L664"/>
    <mergeCell ref="E768:I768"/>
    <mergeCell ref="A730:L730"/>
    <mergeCell ref="B7:L7"/>
    <mergeCell ref="A8:L8"/>
    <mergeCell ref="A35:L35"/>
    <mergeCell ref="A36:L36"/>
    <mergeCell ref="A37:L37"/>
    <mergeCell ref="B106:L106"/>
    <mergeCell ref="A107:L107"/>
    <mergeCell ref="A728:L728"/>
    <mergeCell ref="A729:L729"/>
    <mergeCell ref="A167:L167"/>
    <mergeCell ref="A168:L168"/>
    <mergeCell ref="A169:L169"/>
    <mergeCell ref="B172:L172"/>
    <mergeCell ref="A173:L173"/>
    <mergeCell ref="E240:I240"/>
    <mergeCell ref="A200:L200"/>
    <mergeCell ref="A201:L201"/>
    <mergeCell ref="A202:L202"/>
    <mergeCell ref="B205:L205"/>
    <mergeCell ref="A206:L206"/>
    <mergeCell ref="E207:I207"/>
    <mergeCell ref="A464:L464"/>
    <mergeCell ref="E471:I471"/>
    <mergeCell ref="A563:L563"/>
    <mergeCell ref="A564:L564"/>
    <mergeCell ref="A565:L565"/>
    <mergeCell ref="B568:L568"/>
    <mergeCell ref="A233:L233"/>
    <mergeCell ref="A234:L234"/>
    <mergeCell ref="A235:L235"/>
    <mergeCell ref="B238:L238"/>
    <mergeCell ref="A239:L239"/>
    <mergeCell ref="A497:L497"/>
    <mergeCell ref="B436:L436"/>
    <mergeCell ref="A437:L437"/>
    <mergeCell ref="E438:I438"/>
    <mergeCell ref="A398:L398"/>
    <mergeCell ref="A399:L399"/>
    <mergeCell ref="A400:L400"/>
    <mergeCell ref="B403:L403"/>
    <mergeCell ref="A404:L404"/>
    <mergeCell ref="E405:I405"/>
    <mergeCell ref="A365:L365"/>
    <mergeCell ref="A366:L366"/>
    <mergeCell ref="A367:L367"/>
    <mergeCell ref="B370:L370"/>
    <mergeCell ref="A2:L2"/>
    <mergeCell ref="A3:L3"/>
    <mergeCell ref="A4:L4"/>
    <mergeCell ref="E9:I9"/>
    <mergeCell ref="A101:L101"/>
    <mergeCell ref="A465:L465"/>
    <mergeCell ref="A466:L466"/>
    <mergeCell ref="B469:L469"/>
    <mergeCell ref="A470:L470"/>
    <mergeCell ref="A371:L371"/>
    <mergeCell ref="E372:I372"/>
    <mergeCell ref="A431:L431"/>
    <mergeCell ref="A432:L432"/>
    <mergeCell ref="A433:L433"/>
    <mergeCell ref="A134:L134"/>
    <mergeCell ref="A135:L135"/>
    <mergeCell ref="A136:L136"/>
    <mergeCell ref="B139:L139"/>
    <mergeCell ref="A140:L140"/>
    <mergeCell ref="E141:I141"/>
    <mergeCell ref="E174:I174"/>
    <mergeCell ref="A102:L102"/>
    <mergeCell ref="A103:L103"/>
    <mergeCell ref="E108:I108"/>
    <mergeCell ref="B40:L40"/>
    <mergeCell ref="A41:L41"/>
    <mergeCell ref="E42:I42"/>
    <mergeCell ref="A68:L68"/>
    <mergeCell ref="A69:L69"/>
    <mergeCell ref="A70:L70"/>
    <mergeCell ref="B73:L73"/>
    <mergeCell ref="A74:L74"/>
    <mergeCell ref="E75:I75"/>
    <mergeCell ref="B337:L337"/>
    <mergeCell ref="A338:L338"/>
    <mergeCell ref="E339:I339"/>
    <mergeCell ref="A266:L266"/>
    <mergeCell ref="A267:L267"/>
    <mergeCell ref="A268:L268"/>
    <mergeCell ref="B271:L271"/>
    <mergeCell ref="A272:L272"/>
    <mergeCell ref="E273:I273"/>
    <mergeCell ref="A299:L299"/>
    <mergeCell ref="A300:L300"/>
    <mergeCell ref="A301:L301"/>
    <mergeCell ref="B304:L304"/>
    <mergeCell ref="A305:L305"/>
    <mergeCell ref="E306:I306"/>
    <mergeCell ref="A332:L332"/>
    <mergeCell ref="A333:L333"/>
    <mergeCell ref="A334:L334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6"/>
  <sheetViews>
    <sheetView view="pageBreakPreview" topLeftCell="A43" zoomScale="70" zoomScaleNormal="100" zoomScaleSheetLayoutView="70" workbookViewId="0">
      <selection activeCell="D58" sqref="D58"/>
    </sheetView>
  </sheetViews>
  <sheetFormatPr defaultColWidth="9.140625" defaultRowHeight="27" customHeight="1" x14ac:dyDescent="0.35"/>
  <cols>
    <col min="1" max="1" width="5.42578125" style="55" customWidth="1"/>
    <col min="2" max="2" width="41.140625" style="38" customWidth="1"/>
    <col min="3" max="3" width="36.5703125" style="38" customWidth="1"/>
    <col min="4" max="4" width="32" style="55" customWidth="1"/>
    <col min="5" max="8" width="16.7109375" style="55" customWidth="1"/>
    <col min="9" max="9" width="16.7109375" style="315" customWidth="1"/>
    <col min="10" max="10" width="25.85546875" style="55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194"/>
      <c r="B1" s="101"/>
      <c r="C1" s="101"/>
      <c r="D1" s="102" t="s">
        <v>27</v>
      </c>
      <c r="E1" s="102">
        <v>90</v>
      </c>
      <c r="F1" s="103"/>
      <c r="G1" s="103"/>
      <c r="H1" s="103"/>
      <c r="I1" s="103"/>
      <c r="J1" s="103"/>
      <c r="K1" s="104"/>
      <c r="L1" s="105" t="s">
        <v>79</v>
      </c>
    </row>
    <row r="2" spans="1:12" ht="27" customHeight="1" x14ac:dyDescent="0.4">
      <c r="A2" s="445" t="s">
        <v>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27" customHeight="1" x14ac:dyDescent="0.4">
      <c r="A4" s="445" t="s">
        <v>1016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27" customHeight="1" x14ac:dyDescent="0.4">
      <c r="A5" s="96" t="s">
        <v>839</v>
      </c>
      <c r="B5" s="96"/>
      <c r="C5" s="96"/>
      <c r="D5" s="96"/>
      <c r="E5" s="190"/>
      <c r="F5" s="190"/>
      <c r="G5" s="190"/>
      <c r="H5" s="190"/>
      <c r="I5" s="312"/>
      <c r="J5" s="190"/>
      <c r="K5" s="190"/>
      <c r="L5" s="98"/>
    </row>
    <row r="6" spans="1:12" ht="27" customHeight="1" x14ac:dyDescent="0.4">
      <c r="A6" s="96" t="s">
        <v>856</v>
      </c>
      <c r="B6" s="96"/>
      <c r="C6" s="190"/>
      <c r="D6" s="190"/>
      <c r="E6" s="190"/>
      <c r="F6" s="190"/>
      <c r="G6" s="190"/>
      <c r="H6" s="190"/>
      <c r="I6" s="312"/>
      <c r="J6" s="190"/>
      <c r="K6" s="190"/>
      <c r="L6" s="98"/>
    </row>
    <row r="7" spans="1:12" ht="27" customHeight="1" x14ac:dyDescent="0.4">
      <c r="A7" s="191"/>
      <c r="B7" s="437" t="s">
        <v>86</v>
      </c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27" customHeight="1" x14ac:dyDescent="0.4">
      <c r="A8" s="438" t="s">
        <v>793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</row>
    <row r="9" spans="1:12" ht="27" customHeight="1" x14ac:dyDescent="0.35">
      <c r="A9" s="192"/>
      <c r="B9" s="63"/>
      <c r="C9" s="64"/>
      <c r="D9" s="68" t="s">
        <v>7</v>
      </c>
      <c r="E9" s="442" t="s">
        <v>15</v>
      </c>
      <c r="F9" s="443"/>
      <c r="G9" s="443"/>
      <c r="H9" s="443"/>
      <c r="I9" s="444"/>
      <c r="J9" s="193" t="s">
        <v>42</v>
      </c>
      <c r="K9" s="66"/>
      <c r="L9" s="90" t="s">
        <v>34</v>
      </c>
    </row>
    <row r="10" spans="1:12" ht="27" customHeight="1" x14ac:dyDescent="0.35">
      <c r="A10" s="67" t="s">
        <v>5</v>
      </c>
      <c r="B10" s="68" t="s">
        <v>3</v>
      </c>
      <c r="C10" s="67" t="s">
        <v>6</v>
      </c>
      <c r="D10" s="68" t="s">
        <v>8</v>
      </c>
      <c r="E10" s="192">
        <v>2561</v>
      </c>
      <c r="F10" s="66">
        <v>2562</v>
      </c>
      <c r="G10" s="66">
        <v>2563</v>
      </c>
      <c r="H10" s="66">
        <v>2564</v>
      </c>
      <c r="I10" s="66">
        <v>2565</v>
      </c>
      <c r="J10" s="68" t="s">
        <v>43</v>
      </c>
      <c r="K10" s="68" t="s">
        <v>45</v>
      </c>
      <c r="L10" s="83" t="s">
        <v>72</v>
      </c>
    </row>
    <row r="11" spans="1:12" ht="27" customHeight="1" x14ac:dyDescent="0.35">
      <c r="A11" s="70"/>
      <c r="B11" s="71"/>
      <c r="C11" s="72"/>
      <c r="D11" s="73"/>
      <c r="E11" s="70" t="s">
        <v>2</v>
      </c>
      <c r="F11" s="73" t="s">
        <v>2</v>
      </c>
      <c r="G11" s="73" t="s">
        <v>2</v>
      </c>
      <c r="H11" s="73" t="s">
        <v>2</v>
      </c>
      <c r="I11" s="73" t="s">
        <v>2</v>
      </c>
      <c r="J11" s="73"/>
      <c r="K11" s="73"/>
      <c r="L11" s="91" t="s">
        <v>71</v>
      </c>
    </row>
    <row r="12" spans="1:12" ht="27" customHeight="1" x14ac:dyDescent="0.35">
      <c r="A12" s="202">
        <v>1</v>
      </c>
      <c r="B12" s="74" t="s">
        <v>409</v>
      </c>
      <c r="C12" s="63" t="s">
        <v>410</v>
      </c>
      <c r="D12" s="74" t="s">
        <v>412</v>
      </c>
      <c r="E12" s="75">
        <v>270000</v>
      </c>
      <c r="F12" s="75">
        <v>270000</v>
      </c>
      <c r="G12" s="75">
        <v>270000</v>
      </c>
      <c r="H12" s="75">
        <v>270000</v>
      </c>
      <c r="I12" s="75">
        <v>270000</v>
      </c>
      <c r="J12" s="149" t="s">
        <v>416</v>
      </c>
      <c r="K12" s="199" t="s">
        <v>413</v>
      </c>
      <c r="L12" s="66" t="s">
        <v>9</v>
      </c>
    </row>
    <row r="13" spans="1:12" ht="27" customHeight="1" x14ac:dyDescent="0.35">
      <c r="A13" s="203"/>
      <c r="B13" s="77"/>
      <c r="C13" s="89" t="s">
        <v>411</v>
      </c>
      <c r="D13" s="78" t="s">
        <v>17</v>
      </c>
      <c r="E13" s="79"/>
      <c r="F13" s="79"/>
      <c r="G13" s="79"/>
      <c r="H13" s="79"/>
      <c r="I13" s="79"/>
      <c r="J13" s="160" t="s">
        <v>417</v>
      </c>
      <c r="K13" s="200" t="s">
        <v>414</v>
      </c>
      <c r="L13" s="68"/>
    </row>
    <row r="14" spans="1:12" ht="27" customHeight="1" x14ac:dyDescent="0.35">
      <c r="A14" s="204"/>
      <c r="B14" s="116"/>
      <c r="C14" s="71"/>
      <c r="D14" s="115"/>
      <c r="E14" s="117"/>
      <c r="F14" s="115"/>
      <c r="G14" s="115"/>
      <c r="H14" s="115"/>
      <c r="I14" s="115"/>
      <c r="J14" s="168"/>
      <c r="K14" s="201" t="s">
        <v>415</v>
      </c>
      <c r="L14" s="73"/>
    </row>
    <row r="15" spans="1:12" ht="27" customHeight="1" x14ac:dyDescent="0.35">
      <c r="A15" s="202">
        <v>2</v>
      </c>
      <c r="B15" s="74" t="s">
        <v>428</v>
      </c>
      <c r="C15" s="63" t="s">
        <v>429</v>
      </c>
      <c r="D15" s="74" t="s">
        <v>431</v>
      </c>
      <c r="E15" s="75">
        <v>1000000</v>
      </c>
      <c r="F15" s="75">
        <v>1000000</v>
      </c>
      <c r="G15" s="75">
        <v>1000000</v>
      </c>
      <c r="H15" s="75">
        <v>1000000</v>
      </c>
      <c r="I15" s="75">
        <v>1000000</v>
      </c>
      <c r="J15" s="162" t="s">
        <v>432</v>
      </c>
      <c r="K15" s="74" t="s">
        <v>435</v>
      </c>
      <c r="L15" s="66" t="s">
        <v>9</v>
      </c>
    </row>
    <row r="16" spans="1:12" ht="27" customHeight="1" x14ac:dyDescent="0.35">
      <c r="A16" s="203"/>
      <c r="B16" s="77"/>
      <c r="C16" s="89" t="s">
        <v>430</v>
      </c>
      <c r="D16" s="78" t="s">
        <v>24</v>
      </c>
      <c r="E16" s="79"/>
      <c r="F16" s="79"/>
      <c r="G16" s="79"/>
      <c r="H16" s="79"/>
      <c r="I16" s="79"/>
      <c r="J16" s="156" t="s">
        <v>433</v>
      </c>
      <c r="K16" s="78" t="s">
        <v>436</v>
      </c>
      <c r="L16" s="68"/>
    </row>
    <row r="17" spans="1:12" ht="27" customHeight="1" x14ac:dyDescent="0.35">
      <c r="A17" s="204"/>
      <c r="B17" s="116"/>
      <c r="C17" s="71"/>
      <c r="D17" s="115"/>
      <c r="E17" s="117"/>
      <c r="F17" s="115"/>
      <c r="G17" s="115"/>
      <c r="H17" s="115"/>
      <c r="I17" s="115"/>
      <c r="J17" s="157" t="s">
        <v>434</v>
      </c>
      <c r="K17" s="201" t="s">
        <v>437</v>
      </c>
      <c r="L17" s="73"/>
    </row>
    <row r="18" spans="1:12" ht="27" customHeight="1" x14ac:dyDescent="0.35">
      <c r="A18" s="202">
        <v>3</v>
      </c>
      <c r="B18" s="74" t="s">
        <v>438</v>
      </c>
      <c r="C18" s="63" t="s">
        <v>440</v>
      </c>
      <c r="D18" s="74" t="s">
        <v>886</v>
      </c>
      <c r="E18" s="75">
        <v>40000</v>
      </c>
      <c r="F18" s="75">
        <v>40000</v>
      </c>
      <c r="G18" s="75">
        <v>40000</v>
      </c>
      <c r="H18" s="75">
        <v>40000</v>
      </c>
      <c r="I18" s="75">
        <v>40000</v>
      </c>
      <c r="J18" s="162" t="s">
        <v>432</v>
      </c>
      <c r="K18" s="74" t="s">
        <v>443</v>
      </c>
      <c r="L18" s="66" t="s">
        <v>9</v>
      </c>
    </row>
    <row r="19" spans="1:12" ht="27" customHeight="1" x14ac:dyDescent="0.35">
      <c r="A19" s="203"/>
      <c r="B19" s="77" t="s">
        <v>439</v>
      </c>
      <c r="C19" s="89" t="s">
        <v>441</v>
      </c>
      <c r="D19" s="78"/>
      <c r="E19" s="79"/>
      <c r="F19" s="79"/>
      <c r="G19" s="79"/>
      <c r="H19" s="79"/>
      <c r="I19" s="79"/>
      <c r="J19" s="156" t="s">
        <v>442</v>
      </c>
      <c r="K19" s="78" t="s">
        <v>444</v>
      </c>
      <c r="L19" s="68"/>
    </row>
    <row r="20" spans="1:12" ht="27" customHeight="1" x14ac:dyDescent="0.35">
      <c r="A20" s="204"/>
      <c r="B20" s="116"/>
      <c r="C20" s="116">
        <v>2541</v>
      </c>
      <c r="D20" s="115"/>
      <c r="E20" s="117"/>
      <c r="F20" s="115"/>
      <c r="G20" s="115"/>
      <c r="H20" s="115"/>
      <c r="I20" s="115"/>
      <c r="J20" s="157"/>
      <c r="K20" s="201" t="s">
        <v>445</v>
      </c>
      <c r="L20" s="73"/>
    </row>
    <row r="21" spans="1:12" ht="27" customHeight="1" x14ac:dyDescent="0.35">
      <c r="A21" s="202">
        <v>4</v>
      </c>
      <c r="B21" s="74" t="s">
        <v>446</v>
      </c>
      <c r="C21" s="63" t="s">
        <v>448</v>
      </c>
      <c r="D21" s="74" t="s">
        <v>450</v>
      </c>
      <c r="E21" s="75">
        <v>120200</v>
      </c>
      <c r="F21" s="75">
        <v>120200</v>
      </c>
      <c r="G21" s="75">
        <v>120200</v>
      </c>
      <c r="H21" s="75">
        <v>120200</v>
      </c>
      <c r="I21" s="75">
        <v>120200</v>
      </c>
      <c r="J21" s="162" t="s">
        <v>887</v>
      </c>
      <c r="K21" s="199" t="s">
        <v>452</v>
      </c>
      <c r="L21" s="66" t="s">
        <v>9</v>
      </c>
    </row>
    <row r="22" spans="1:12" s="45" customFormat="1" ht="27" customHeight="1" x14ac:dyDescent="0.35">
      <c r="A22" s="203"/>
      <c r="B22" s="77" t="s">
        <v>447</v>
      </c>
      <c r="C22" s="172" t="s">
        <v>449</v>
      </c>
      <c r="D22" s="78" t="s">
        <v>451</v>
      </c>
      <c r="E22" s="79"/>
      <c r="F22" s="79"/>
      <c r="G22" s="79"/>
      <c r="H22" s="79"/>
      <c r="I22" s="79"/>
      <c r="J22" s="156" t="s">
        <v>888</v>
      </c>
      <c r="K22" s="200" t="s">
        <v>453</v>
      </c>
      <c r="L22" s="68"/>
    </row>
    <row r="23" spans="1:12" s="45" customFormat="1" ht="27" customHeight="1" x14ac:dyDescent="0.35">
      <c r="A23" s="204"/>
      <c r="B23" s="116"/>
      <c r="C23" s="71"/>
      <c r="D23" s="115"/>
      <c r="E23" s="117"/>
      <c r="F23" s="115"/>
      <c r="G23" s="115"/>
      <c r="H23" s="115"/>
      <c r="I23" s="115"/>
      <c r="J23" s="157"/>
      <c r="K23" s="201" t="s">
        <v>454</v>
      </c>
      <c r="L23" s="73"/>
    </row>
    <row r="24" spans="1:12" s="45" customFormat="1" ht="27" customHeight="1" x14ac:dyDescent="0.35">
      <c r="A24" s="202">
        <v>5</v>
      </c>
      <c r="B24" s="74" t="s">
        <v>455</v>
      </c>
      <c r="C24" s="63" t="s">
        <v>456</v>
      </c>
      <c r="D24" s="74" t="s">
        <v>457</v>
      </c>
      <c r="E24" s="75">
        <v>6000</v>
      </c>
      <c r="F24" s="75">
        <v>6000</v>
      </c>
      <c r="G24" s="75">
        <v>6000</v>
      </c>
      <c r="H24" s="75">
        <v>6000</v>
      </c>
      <c r="I24" s="75">
        <v>6000</v>
      </c>
      <c r="J24" s="162" t="s">
        <v>459</v>
      </c>
      <c r="K24" s="199" t="s">
        <v>460</v>
      </c>
      <c r="L24" s="66" t="s">
        <v>9</v>
      </c>
    </row>
    <row r="25" spans="1:12" s="45" customFormat="1" ht="27" customHeight="1" x14ac:dyDescent="0.35">
      <c r="A25" s="203"/>
      <c r="B25" s="77"/>
      <c r="C25" s="89"/>
      <c r="D25" s="78" t="s">
        <v>458</v>
      </c>
      <c r="E25" s="79"/>
      <c r="F25" s="79"/>
      <c r="G25" s="79"/>
      <c r="H25" s="79"/>
      <c r="I25" s="79"/>
      <c r="J25" s="156" t="s">
        <v>33</v>
      </c>
      <c r="K25" s="200" t="s">
        <v>461</v>
      </c>
      <c r="L25" s="68"/>
    </row>
    <row r="26" spans="1:12" s="45" customFormat="1" ht="27" customHeight="1" x14ac:dyDescent="0.35">
      <c r="A26" s="204"/>
      <c r="B26" s="116"/>
      <c r="C26" s="71"/>
      <c r="D26" s="115"/>
      <c r="E26" s="117"/>
      <c r="F26" s="115"/>
      <c r="G26" s="115"/>
      <c r="H26" s="115"/>
      <c r="I26" s="115"/>
      <c r="J26" s="157"/>
      <c r="K26" s="201"/>
      <c r="L26" s="73"/>
    </row>
    <row r="27" spans="1:12" s="45" customFormat="1" ht="27" customHeight="1" x14ac:dyDescent="0.35">
      <c r="A27" s="202">
        <v>6</v>
      </c>
      <c r="B27" s="74" t="s">
        <v>462</v>
      </c>
      <c r="C27" s="63" t="s">
        <v>463</v>
      </c>
      <c r="D27" s="74" t="s">
        <v>465</v>
      </c>
      <c r="E27" s="75">
        <v>45000</v>
      </c>
      <c r="F27" s="75">
        <v>45000</v>
      </c>
      <c r="G27" s="75">
        <v>45000</v>
      </c>
      <c r="H27" s="75">
        <v>45000</v>
      </c>
      <c r="I27" s="75">
        <v>45000</v>
      </c>
      <c r="J27" s="162" t="s">
        <v>432</v>
      </c>
      <c r="K27" s="199" t="s">
        <v>468</v>
      </c>
      <c r="L27" s="66" t="s">
        <v>9</v>
      </c>
    </row>
    <row r="28" spans="1:12" s="45" customFormat="1" ht="27" customHeight="1" x14ac:dyDescent="0.35">
      <c r="A28" s="203"/>
      <c r="B28" s="77"/>
      <c r="C28" s="89" t="s">
        <v>464</v>
      </c>
      <c r="D28" s="78" t="s">
        <v>60</v>
      </c>
      <c r="E28" s="79"/>
      <c r="F28" s="79"/>
      <c r="G28" s="79"/>
      <c r="H28" s="79"/>
      <c r="I28" s="79"/>
      <c r="J28" s="156" t="s">
        <v>466</v>
      </c>
      <c r="K28" s="200" t="s">
        <v>469</v>
      </c>
      <c r="L28" s="68"/>
    </row>
    <row r="29" spans="1:12" s="45" customFormat="1" ht="27" customHeight="1" x14ac:dyDescent="0.35">
      <c r="A29" s="203"/>
      <c r="B29" s="77"/>
      <c r="C29" s="89"/>
      <c r="D29" s="78"/>
      <c r="E29" s="79"/>
      <c r="F29" s="79"/>
      <c r="G29" s="79"/>
      <c r="H29" s="79"/>
      <c r="I29" s="79"/>
      <c r="J29" s="156" t="s">
        <v>467</v>
      </c>
      <c r="K29" s="200"/>
      <c r="L29" s="68"/>
    </row>
    <row r="30" spans="1:12" s="45" customFormat="1" ht="27" customHeight="1" x14ac:dyDescent="0.35">
      <c r="A30" s="203"/>
      <c r="B30" s="77"/>
      <c r="C30" s="89"/>
      <c r="D30" s="78"/>
      <c r="E30" s="79"/>
      <c r="F30" s="79"/>
      <c r="G30" s="79"/>
      <c r="H30" s="79"/>
      <c r="I30" s="79"/>
      <c r="J30" s="156"/>
      <c r="K30" s="200"/>
      <c r="L30" s="68"/>
    </row>
    <row r="31" spans="1:12" s="45" customFormat="1" ht="27" customHeight="1" x14ac:dyDescent="0.35">
      <c r="A31" s="203"/>
      <c r="B31" s="77"/>
      <c r="C31" s="89"/>
      <c r="D31" s="78"/>
      <c r="E31" s="79"/>
      <c r="F31" s="79"/>
      <c r="G31" s="79"/>
      <c r="H31" s="79"/>
      <c r="I31" s="79"/>
      <c r="J31" s="156"/>
      <c r="K31" s="200"/>
      <c r="L31" s="68"/>
    </row>
    <row r="32" spans="1:12" s="45" customFormat="1" ht="27" customHeight="1" x14ac:dyDescent="0.35">
      <c r="A32" s="203"/>
      <c r="B32" s="77"/>
      <c r="C32" s="89"/>
      <c r="D32" s="78"/>
      <c r="E32" s="79"/>
      <c r="F32" s="79"/>
      <c r="G32" s="79"/>
      <c r="H32" s="79"/>
      <c r="I32" s="79"/>
      <c r="J32" s="156"/>
      <c r="K32" s="200"/>
      <c r="L32" s="68"/>
    </row>
    <row r="33" spans="1:12" s="45" customFormat="1" ht="27" customHeight="1" x14ac:dyDescent="0.35">
      <c r="A33" s="204"/>
      <c r="B33" s="116"/>
      <c r="C33" s="71"/>
      <c r="D33" s="115"/>
      <c r="E33" s="117"/>
      <c r="F33" s="115"/>
      <c r="G33" s="115"/>
      <c r="H33" s="115"/>
      <c r="I33" s="115"/>
      <c r="J33" s="157"/>
      <c r="K33" s="201"/>
      <c r="L33" s="73"/>
    </row>
    <row r="34" spans="1:12" s="45" customFormat="1" ht="27" customHeight="1" x14ac:dyDescent="0.35">
      <c r="A34" s="100"/>
      <c r="B34" s="101"/>
      <c r="C34" s="101"/>
      <c r="D34" s="102" t="s">
        <v>27</v>
      </c>
      <c r="E34" s="102">
        <v>91</v>
      </c>
      <c r="F34" s="103"/>
      <c r="G34" s="103"/>
      <c r="H34" s="103"/>
      <c r="I34" s="103"/>
      <c r="J34" s="103"/>
      <c r="K34" s="104"/>
      <c r="L34" s="105" t="s">
        <v>79</v>
      </c>
    </row>
    <row r="35" spans="1:12" s="45" customFormat="1" ht="27" customHeight="1" x14ac:dyDescent="0.4">
      <c r="A35" s="445" t="s">
        <v>4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</row>
    <row r="36" spans="1:12" s="45" customFormat="1" ht="27" customHeight="1" x14ac:dyDescent="0.4">
      <c r="A36" s="445" t="s">
        <v>895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</row>
    <row r="37" spans="1:12" s="45" customFormat="1" ht="27" customHeight="1" x14ac:dyDescent="0.4">
      <c r="A37" s="445" t="s">
        <v>1016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</row>
    <row r="38" spans="1:12" s="45" customFormat="1" ht="27" customHeight="1" x14ac:dyDescent="0.4">
      <c r="A38" s="96" t="s">
        <v>839</v>
      </c>
      <c r="B38" s="96"/>
      <c r="C38" s="96"/>
      <c r="D38" s="96"/>
      <c r="E38" s="240"/>
      <c r="F38" s="240"/>
      <c r="G38" s="240"/>
      <c r="H38" s="97"/>
      <c r="I38" s="312"/>
      <c r="J38" s="97"/>
      <c r="K38" s="97"/>
      <c r="L38" s="98"/>
    </row>
    <row r="39" spans="1:12" ht="27" customHeight="1" x14ac:dyDescent="0.4">
      <c r="A39" s="96" t="s">
        <v>856</v>
      </c>
      <c r="B39" s="96"/>
      <c r="C39" s="240"/>
      <c r="D39" s="240"/>
      <c r="E39" s="240"/>
      <c r="F39" s="240"/>
      <c r="G39" s="240"/>
      <c r="H39" s="97"/>
      <c r="I39" s="312"/>
      <c r="J39" s="97"/>
      <c r="K39" s="97"/>
      <c r="L39" s="98"/>
    </row>
    <row r="40" spans="1:12" ht="27" customHeight="1" x14ac:dyDescent="0.4">
      <c r="A40" s="99"/>
      <c r="B40" s="437" t="s">
        <v>86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</row>
    <row r="41" spans="1:12" ht="27" customHeight="1" x14ac:dyDescent="0.4">
      <c r="A41" s="438" t="s">
        <v>793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</row>
    <row r="42" spans="1:12" ht="27" customHeight="1" x14ac:dyDescent="0.35">
      <c r="A42" s="62"/>
      <c r="B42" s="63"/>
      <c r="C42" s="64"/>
      <c r="D42" s="68" t="s">
        <v>7</v>
      </c>
      <c r="E42" s="442" t="s">
        <v>15</v>
      </c>
      <c r="F42" s="443"/>
      <c r="G42" s="443"/>
      <c r="H42" s="443"/>
      <c r="I42" s="444"/>
      <c r="J42" s="65" t="s">
        <v>42</v>
      </c>
      <c r="K42" s="66"/>
      <c r="L42" s="90" t="s">
        <v>34</v>
      </c>
    </row>
    <row r="43" spans="1:12" ht="27" customHeight="1" x14ac:dyDescent="0.35">
      <c r="A43" s="67" t="s">
        <v>5</v>
      </c>
      <c r="B43" s="68" t="s">
        <v>3</v>
      </c>
      <c r="C43" s="67" t="s">
        <v>6</v>
      </c>
      <c r="D43" s="68" t="s">
        <v>8</v>
      </c>
      <c r="E43" s="62">
        <v>2561</v>
      </c>
      <c r="F43" s="66">
        <v>2562</v>
      </c>
      <c r="G43" s="66">
        <v>2563</v>
      </c>
      <c r="H43" s="66">
        <v>2564</v>
      </c>
      <c r="I43" s="66">
        <v>2565</v>
      </c>
      <c r="J43" s="68" t="s">
        <v>43</v>
      </c>
      <c r="K43" s="68" t="s">
        <v>45</v>
      </c>
      <c r="L43" s="83" t="s">
        <v>72</v>
      </c>
    </row>
    <row r="44" spans="1:12" ht="27" customHeight="1" x14ac:dyDescent="0.35">
      <c r="A44" s="70"/>
      <c r="B44" s="71"/>
      <c r="C44" s="72"/>
      <c r="D44" s="73"/>
      <c r="E44" s="70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/>
      <c r="K44" s="73"/>
      <c r="L44" s="91" t="s">
        <v>71</v>
      </c>
    </row>
    <row r="45" spans="1:12" ht="27" customHeight="1" x14ac:dyDescent="0.35">
      <c r="A45" s="202">
        <v>7</v>
      </c>
      <c r="B45" s="74" t="s">
        <v>470</v>
      </c>
      <c r="C45" s="63" t="s">
        <v>472</v>
      </c>
      <c r="D45" s="74" t="s">
        <v>474</v>
      </c>
      <c r="E45" s="75">
        <v>30000</v>
      </c>
      <c r="F45" s="75">
        <v>30000</v>
      </c>
      <c r="G45" s="75" t="s">
        <v>824</v>
      </c>
      <c r="H45" s="75" t="s">
        <v>824</v>
      </c>
      <c r="I45" s="75" t="s">
        <v>824</v>
      </c>
      <c r="J45" s="162" t="s">
        <v>475</v>
      </c>
      <c r="K45" s="199" t="s">
        <v>476</v>
      </c>
      <c r="L45" s="66" t="s">
        <v>9</v>
      </c>
    </row>
    <row r="46" spans="1:12" ht="27" customHeight="1" x14ac:dyDescent="0.35">
      <c r="A46" s="203"/>
      <c r="B46" s="77" t="s">
        <v>471</v>
      </c>
      <c r="C46" s="89" t="s">
        <v>473</v>
      </c>
      <c r="D46" s="78"/>
      <c r="E46" s="79"/>
      <c r="F46" s="79"/>
      <c r="G46" s="79"/>
      <c r="H46" s="79"/>
      <c r="I46" s="79"/>
      <c r="J46" s="156"/>
      <c r="K46" s="200" t="s">
        <v>477</v>
      </c>
      <c r="L46" s="68"/>
    </row>
    <row r="47" spans="1:12" ht="27" customHeight="1" x14ac:dyDescent="0.35">
      <c r="A47" s="204"/>
      <c r="B47" s="116"/>
      <c r="C47" s="71"/>
      <c r="D47" s="115"/>
      <c r="E47" s="117"/>
      <c r="F47" s="115"/>
      <c r="G47" s="115"/>
      <c r="H47" s="115"/>
      <c r="I47" s="115"/>
      <c r="J47" s="157"/>
      <c r="K47" s="201"/>
      <c r="L47" s="73"/>
    </row>
    <row r="48" spans="1:12" ht="27" customHeight="1" x14ac:dyDescent="0.35">
      <c r="A48" s="202">
        <v>8</v>
      </c>
      <c r="B48" s="74" t="s">
        <v>478</v>
      </c>
      <c r="C48" s="63" t="s">
        <v>479</v>
      </c>
      <c r="D48" s="74" t="s">
        <v>481</v>
      </c>
      <c r="E48" s="75">
        <v>30000</v>
      </c>
      <c r="F48" s="75">
        <v>30000</v>
      </c>
      <c r="G48" s="75">
        <v>30000</v>
      </c>
      <c r="H48" s="75">
        <v>30000</v>
      </c>
      <c r="I48" s="75">
        <v>30000</v>
      </c>
      <c r="J48" s="162" t="s">
        <v>482</v>
      </c>
      <c r="K48" s="74" t="s">
        <v>889</v>
      </c>
      <c r="L48" s="66" t="s">
        <v>9</v>
      </c>
    </row>
    <row r="49" spans="1:12" ht="27" customHeight="1" x14ac:dyDescent="0.35">
      <c r="A49" s="203"/>
      <c r="B49" s="77"/>
      <c r="C49" s="89" t="s">
        <v>480</v>
      </c>
      <c r="D49" s="78" t="s">
        <v>458</v>
      </c>
      <c r="E49" s="79"/>
      <c r="F49" s="79"/>
      <c r="G49" s="79"/>
      <c r="H49" s="79"/>
      <c r="I49" s="79"/>
      <c r="J49" s="156" t="s">
        <v>483</v>
      </c>
      <c r="K49" s="78" t="s">
        <v>480</v>
      </c>
      <c r="L49" s="68"/>
    </row>
    <row r="50" spans="1:12" ht="27" customHeight="1" x14ac:dyDescent="0.35">
      <c r="A50" s="204"/>
      <c r="B50" s="116"/>
      <c r="C50" s="71"/>
      <c r="D50" s="115"/>
      <c r="E50" s="117"/>
      <c r="F50" s="115"/>
      <c r="G50" s="115"/>
      <c r="H50" s="115"/>
      <c r="I50" s="115"/>
      <c r="J50" s="157" t="s">
        <v>484</v>
      </c>
      <c r="K50" s="201"/>
      <c r="L50" s="73"/>
    </row>
    <row r="51" spans="1:12" ht="27" customHeight="1" x14ac:dyDescent="0.35">
      <c r="A51" s="202">
        <v>9</v>
      </c>
      <c r="B51" s="74" t="s">
        <v>485</v>
      </c>
      <c r="C51" s="63" t="s">
        <v>487</v>
      </c>
      <c r="D51" s="74" t="s">
        <v>488</v>
      </c>
      <c r="E51" s="75">
        <v>486820</v>
      </c>
      <c r="F51" s="75">
        <v>486820</v>
      </c>
      <c r="G51" s="75">
        <v>486820</v>
      </c>
      <c r="H51" s="75">
        <v>486820</v>
      </c>
      <c r="I51" s="75">
        <v>486820</v>
      </c>
      <c r="J51" s="74" t="s">
        <v>488</v>
      </c>
      <c r="K51" s="74" t="s">
        <v>489</v>
      </c>
      <c r="L51" s="66" t="s">
        <v>9</v>
      </c>
    </row>
    <row r="52" spans="1:12" ht="27" customHeight="1" x14ac:dyDescent="0.35">
      <c r="A52" s="203"/>
      <c r="B52" s="77" t="s">
        <v>486</v>
      </c>
      <c r="C52" s="89" t="s">
        <v>12</v>
      </c>
      <c r="D52" s="78"/>
      <c r="E52" s="79"/>
      <c r="F52" s="79"/>
      <c r="G52" s="79"/>
      <c r="H52" s="79"/>
      <c r="I52" s="79"/>
      <c r="J52" s="156"/>
      <c r="K52" s="78" t="s">
        <v>490</v>
      </c>
      <c r="L52" s="68"/>
    </row>
    <row r="53" spans="1:12" ht="27" customHeight="1" x14ac:dyDescent="0.35">
      <c r="A53" s="204"/>
      <c r="B53" s="116"/>
      <c r="C53" s="116"/>
      <c r="D53" s="115"/>
      <c r="E53" s="117"/>
      <c r="F53" s="115"/>
      <c r="G53" s="115"/>
      <c r="H53" s="115"/>
      <c r="I53" s="115"/>
      <c r="J53" s="157"/>
      <c r="K53" s="201"/>
      <c r="L53" s="73"/>
    </row>
    <row r="54" spans="1:12" ht="27" customHeight="1" x14ac:dyDescent="0.35">
      <c r="A54" s="202">
        <v>10</v>
      </c>
      <c r="B54" s="74" t="s">
        <v>491</v>
      </c>
      <c r="C54" s="63" t="s">
        <v>492</v>
      </c>
      <c r="D54" s="74" t="s">
        <v>493</v>
      </c>
      <c r="E54" s="75">
        <v>192200</v>
      </c>
      <c r="F54" s="75">
        <v>192200</v>
      </c>
      <c r="G54" s="75">
        <v>192200</v>
      </c>
      <c r="H54" s="75">
        <v>192200</v>
      </c>
      <c r="I54" s="75">
        <v>192200</v>
      </c>
      <c r="J54" s="74" t="s">
        <v>495</v>
      </c>
      <c r="K54" s="74" t="s">
        <v>489</v>
      </c>
      <c r="L54" s="66" t="s">
        <v>9</v>
      </c>
    </row>
    <row r="55" spans="1:12" ht="27" customHeight="1" x14ac:dyDescent="0.35">
      <c r="A55" s="203"/>
      <c r="B55" s="77"/>
      <c r="C55" s="89" t="s">
        <v>12</v>
      </c>
      <c r="D55" s="78" t="s">
        <v>494</v>
      </c>
      <c r="E55" s="79"/>
      <c r="F55" s="79"/>
      <c r="G55" s="79"/>
      <c r="H55" s="79"/>
      <c r="I55" s="79"/>
      <c r="J55" s="156" t="s">
        <v>496</v>
      </c>
      <c r="K55" s="78" t="s">
        <v>490</v>
      </c>
      <c r="L55" s="68"/>
    </row>
    <row r="56" spans="1:12" ht="27" customHeight="1" x14ac:dyDescent="0.35">
      <c r="A56" s="204"/>
      <c r="B56" s="116"/>
      <c r="C56" s="71"/>
      <c r="D56" s="115"/>
      <c r="E56" s="117"/>
      <c r="F56" s="115"/>
      <c r="G56" s="115"/>
      <c r="H56" s="115"/>
      <c r="I56" s="115"/>
      <c r="J56" s="157"/>
      <c r="K56" s="201"/>
      <c r="L56" s="73"/>
    </row>
    <row r="57" spans="1:12" ht="27" customHeight="1" x14ac:dyDescent="0.35">
      <c r="A57" s="202">
        <v>11</v>
      </c>
      <c r="B57" s="74" t="s">
        <v>423</v>
      </c>
      <c r="C57" s="63" t="s">
        <v>418</v>
      </c>
      <c r="D57" s="74" t="s">
        <v>420</v>
      </c>
      <c r="E57" s="75">
        <v>4069200</v>
      </c>
      <c r="F57" s="75">
        <v>4099200</v>
      </c>
      <c r="G57" s="75">
        <v>4129200</v>
      </c>
      <c r="H57" s="75">
        <v>4159200</v>
      </c>
      <c r="I57" s="75">
        <v>4159200</v>
      </c>
      <c r="J57" s="162" t="s">
        <v>421</v>
      </c>
      <c r="K57" s="199" t="s">
        <v>413</v>
      </c>
      <c r="L57" s="66" t="s">
        <v>9</v>
      </c>
    </row>
    <row r="58" spans="1:12" ht="27" customHeight="1" x14ac:dyDescent="0.35">
      <c r="A58" s="203"/>
      <c r="B58" s="77"/>
      <c r="C58" s="89" t="s">
        <v>419</v>
      </c>
      <c r="D58" s="78"/>
      <c r="E58" s="79"/>
      <c r="F58" s="79"/>
      <c r="G58" s="79"/>
      <c r="H58" s="79"/>
      <c r="I58" s="79"/>
      <c r="J58" s="156" t="s">
        <v>158</v>
      </c>
      <c r="K58" s="200" t="s">
        <v>422</v>
      </c>
      <c r="L58" s="68"/>
    </row>
    <row r="59" spans="1:12" ht="27" customHeight="1" x14ac:dyDescent="0.35">
      <c r="A59" s="204"/>
      <c r="B59" s="116"/>
      <c r="C59" s="71"/>
      <c r="D59" s="115"/>
      <c r="E59" s="117"/>
      <c r="F59" s="115"/>
      <c r="G59" s="115"/>
      <c r="H59" s="115"/>
      <c r="I59" s="115"/>
      <c r="J59" s="157"/>
      <c r="K59" s="201" t="s">
        <v>415</v>
      </c>
      <c r="L59" s="73"/>
    </row>
    <row r="60" spans="1:12" ht="27" customHeight="1" x14ac:dyDescent="0.35">
      <c r="A60" s="202">
        <v>12</v>
      </c>
      <c r="B60" s="74" t="s">
        <v>424</v>
      </c>
      <c r="C60" s="63" t="s">
        <v>1724</v>
      </c>
      <c r="D60" s="74" t="s">
        <v>32</v>
      </c>
      <c r="E60" s="75">
        <v>499200</v>
      </c>
      <c r="F60" s="75">
        <v>515200</v>
      </c>
      <c r="G60" s="75">
        <v>531200</v>
      </c>
      <c r="H60" s="75">
        <v>547200</v>
      </c>
      <c r="I60" s="75">
        <v>547200</v>
      </c>
      <c r="J60" s="162" t="s">
        <v>421</v>
      </c>
      <c r="K60" s="199" t="s">
        <v>413</v>
      </c>
      <c r="L60" s="66" t="s">
        <v>9</v>
      </c>
    </row>
    <row r="61" spans="1:12" ht="27" customHeight="1" x14ac:dyDescent="0.35">
      <c r="A61" s="203"/>
      <c r="B61" s="77"/>
      <c r="C61" s="89" t="s">
        <v>425</v>
      </c>
      <c r="D61" s="78"/>
      <c r="E61" s="79"/>
      <c r="F61" s="79"/>
      <c r="G61" s="79"/>
      <c r="H61" s="79"/>
      <c r="I61" s="79"/>
      <c r="J61" s="156" t="s">
        <v>158</v>
      </c>
      <c r="K61" s="200" t="s">
        <v>426</v>
      </c>
      <c r="L61" s="68"/>
    </row>
    <row r="62" spans="1:12" ht="27" customHeight="1" x14ac:dyDescent="0.35">
      <c r="A62" s="204"/>
      <c r="B62" s="116"/>
      <c r="C62" s="71"/>
      <c r="D62" s="115"/>
      <c r="E62" s="117"/>
      <c r="F62" s="115"/>
      <c r="G62" s="115"/>
      <c r="H62" s="115"/>
      <c r="I62" s="115"/>
      <c r="J62" s="157"/>
      <c r="K62" s="201" t="s">
        <v>415</v>
      </c>
      <c r="L62" s="73"/>
    </row>
    <row r="63" spans="1:12" ht="27" customHeight="1" x14ac:dyDescent="0.35">
      <c r="A63" s="90">
        <v>13</v>
      </c>
      <c r="B63" s="74" t="s">
        <v>661</v>
      </c>
      <c r="C63" s="63" t="s">
        <v>1724</v>
      </c>
      <c r="D63" s="74" t="s">
        <v>427</v>
      </c>
      <c r="E63" s="75">
        <v>48000</v>
      </c>
      <c r="F63" s="75">
        <v>53000</v>
      </c>
      <c r="G63" s="75">
        <v>58000</v>
      </c>
      <c r="H63" s="75">
        <v>63000</v>
      </c>
      <c r="I63" s="75">
        <v>63000</v>
      </c>
      <c r="J63" s="162" t="s">
        <v>421</v>
      </c>
      <c r="K63" s="199" t="s">
        <v>413</v>
      </c>
      <c r="L63" s="66" t="s">
        <v>9</v>
      </c>
    </row>
    <row r="64" spans="1:12" ht="27" customHeight="1" x14ac:dyDescent="0.35">
      <c r="A64" s="68"/>
      <c r="B64" s="77"/>
      <c r="C64" s="89" t="s">
        <v>1725</v>
      </c>
      <c r="D64" s="78"/>
      <c r="E64" s="79"/>
      <c r="F64" s="79"/>
      <c r="G64" s="79"/>
      <c r="H64" s="79"/>
      <c r="I64" s="79"/>
      <c r="J64" s="156" t="s">
        <v>158</v>
      </c>
      <c r="K64" s="200" t="s">
        <v>662</v>
      </c>
      <c r="L64" s="68"/>
    </row>
    <row r="65" spans="1:12" ht="27" customHeight="1" x14ac:dyDescent="0.35">
      <c r="A65" s="68"/>
      <c r="B65" s="77"/>
      <c r="C65" s="89"/>
      <c r="D65" s="78"/>
      <c r="E65" s="79"/>
      <c r="F65" s="78"/>
      <c r="G65" s="78"/>
      <c r="H65" s="78"/>
      <c r="I65" s="78"/>
      <c r="J65" s="156"/>
      <c r="K65" s="200" t="s">
        <v>415</v>
      </c>
      <c r="L65" s="68"/>
    </row>
    <row r="66" spans="1:12" ht="27" customHeight="1" x14ac:dyDescent="0.35">
      <c r="A66" s="204"/>
      <c r="B66" s="116"/>
      <c r="C66" s="116"/>
      <c r="D66" s="115"/>
      <c r="E66" s="117"/>
      <c r="F66" s="115"/>
      <c r="G66" s="115"/>
      <c r="H66" s="115"/>
      <c r="I66" s="115"/>
      <c r="J66" s="157"/>
      <c r="K66" s="201"/>
      <c r="L66" s="73"/>
    </row>
  </sheetData>
  <mergeCells count="12">
    <mergeCell ref="E42:I42"/>
    <mergeCell ref="A8:L8"/>
    <mergeCell ref="A2:L2"/>
    <mergeCell ref="A3:L3"/>
    <mergeCell ref="A4:L4"/>
    <mergeCell ref="B7:L7"/>
    <mergeCell ref="E9:I9"/>
    <mergeCell ref="A41:L41"/>
    <mergeCell ref="A35:L35"/>
    <mergeCell ref="A36:L36"/>
    <mergeCell ref="A37:L37"/>
    <mergeCell ref="B40:L40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6"/>
  <sheetViews>
    <sheetView view="pageBreakPreview" zoomScale="70" zoomScaleNormal="70" zoomScaleSheetLayoutView="70" workbookViewId="0">
      <selection activeCell="F55" sqref="F55"/>
    </sheetView>
  </sheetViews>
  <sheetFormatPr defaultColWidth="9.140625" defaultRowHeight="27" customHeight="1" x14ac:dyDescent="0.35"/>
  <cols>
    <col min="1" max="1" width="5.42578125" style="235" customWidth="1"/>
    <col min="2" max="2" width="44.5703125" style="38" customWidth="1"/>
    <col min="3" max="3" width="38" style="38" customWidth="1"/>
    <col min="4" max="4" width="32" style="235" customWidth="1"/>
    <col min="5" max="5" width="14.85546875" style="235" customWidth="1"/>
    <col min="6" max="6" width="15.28515625" style="235" customWidth="1"/>
    <col min="7" max="7" width="17.7109375" style="235" customWidth="1"/>
    <col min="8" max="8" width="15.42578125" style="235" customWidth="1"/>
    <col min="9" max="9" width="15.42578125" style="374" customWidth="1"/>
    <col min="10" max="10" width="25.85546875" style="235" customWidth="1"/>
    <col min="11" max="11" width="23.140625" style="38" customWidth="1"/>
    <col min="12" max="12" width="15.28515625" style="38" customWidth="1"/>
    <col min="13" max="13" width="24.42578125" style="38" customWidth="1"/>
    <col min="14" max="14" width="16.85546875" style="38" customWidth="1"/>
    <col min="15" max="16384" width="9.140625" style="38"/>
  </cols>
  <sheetData>
    <row r="1" spans="1:12" s="45" customFormat="1" ht="27" customHeight="1" x14ac:dyDescent="0.35">
      <c r="A1" s="56"/>
      <c r="B1" s="57"/>
      <c r="C1" s="57"/>
      <c r="D1" s="58" t="s">
        <v>27</v>
      </c>
      <c r="E1" s="58">
        <v>92</v>
      </c>
      <c r="F1" s="59"/>
      <c r="G1" s="59"/>
      <c r="H1" s="59"/>
      <c r="I1" s="59"/>
      <c r="J1" s="59"/>
      <c r="K1" s="60"/>
      <c r="L1" s="105" t="s">
        <v>1382</v>
      </c>
    </row>
    <row r="2" spans="1:12" ht="27" customHeight="1" x14ac:dyDescent="0.4">
      <c r="A2" s="445" t="s">
        <v>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27" customHeight="1" x14ac:dyDescent="0.4">
      <c r="A4" s="445" t="s">
        <v>1383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27" customHeight="1" x14ac:dyDescent="0.4">
      <c r="A5" s="445" t="s">
        <v>1016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</row>
    <row r="6" spans="1:12" ht="27" customHeight="1" x14ac:dyDescent="0.4">
      <c r="A6" s="96" t="s">
        <v>851</v>
      </c>
      <c r="B6" s="96"/>
      <c r="C6" s="96"/>
      <c r="D6" s="96"/>
      <c r="E6" s="240"/>
      <c r="F6" s="233"/>
      <c r="G6" s="233"/>
      <c r="H6" s="233"/>
      <c r="I6" s="369"/>
      <c r="J6" s="233"/>
      <c r="K6" s="233"/>
      <c r="L6" s="98"/>
    </row>
    <row r="7" spans="1:12" ht="27" customHeight="1" x14ac:dyDescent="0.4">
      <c r="A7" s="96" t="s">
        <v>852</v>
      </c>
      <c r="B7" s="96"/>
      <c r="C7" s="240"/>
      <c r="D7" s="240"/>
      <c r="E7" s="240"/>
      <c r="F7" s="233"/>
      <c r="G7" s="233"/>
      <c r="H7" s="233"/>
      <c r="I7" s="369"/>
      <c r="J7" s="233"/>
      <c r="K7" s="233"/>
      <c r="L7" s="98"/>
    </row>
    <row r="8" spans="1:12" ht="27" customHeight="1" x14ac:dyDescent="0.4">
      <c r="A8" s="234"/>
      <c r="B8" s="437" t="s">
        <v>796</v>
      </c>
      <c r="C8" s="437"/>
      <c r="D8" s="437"/>
      <c r="E8" s="437"/>
      <c r="F8" s="437"/>
      <c r="G8" s="437"/>
      <c r="H8" s="437"/>
      <c r="I8" s="437"/>
      <c r="J8" s="437"/>
      <c r="K8" s="437"/>
      <c r="L8" s="437"/>
    </row>
    <row r="9" spans="1:12" ht="27" customHeight="1" x14ac:dyDescent="0.4">
      <c r="A9" s="438" t="s">
        <v>790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</row>
    <row r="10" spans="1:12" ht="27" customHeight="1" x14ac:dyDescent="0.35">
      <c r="A10" s="231"/>
      <c r="B10" s="63"/>
      <c r="C10" s="64"/>
      <c r="D10" s="68" t="s">
        <v>7</v>
      </c>
      <c r="E10" s="442" t="s">
        <v>15</v>
      </c>
      <c r="F10" s="443"/>
      <c r="G10" s="443"/>
      <c r="H10" s="443"/>
      <c r="I10" s="444"/>
      <c r="J10" s="232" t="s">
        <v>42</v>
      </c>
      <c r="K10" s="66"/>
      <c r="L10" s="90" t="s">
        <v>34</v>
      </c>
    </row>
    <row r="11" spans="1:12" ht="27" customHeight="1" x14ac:dyDescent="0.35">
      <c r="A11" s="67" t="s">
        <v>5</v>
      </c>
      <c r="B11" s="68" t="s">
        <v>3</v>
      </c>
      <c r="C11" s="67" t="s">
        <v>6</v>
      </c>
      <c r="D11" s="68" t="s">
        <v>8</v>
      </c>
      <c r="E11" s="231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43</v>
      </c>
      <c r="K11" s="68" t="s">
        <v>45</v>
      </c>
      <c r="L11" s="83" t="s">
        <v>72</v>
      </c>
    </row>
    <row r="12" spans="1:12" ht="27" customHeight="1" x14ac:dyDescent="0.35">
      <c r="A12" s="70"/>
      <c r="B12" s="71"/>
      <c r="C12" s="72"/>
      <c r="D12" s="73"/>
      <c r="E12" s="70" t="s">
        <v>2</v>
      </c>
      <c r="F12" s="73" t="s">
        <v>2</v>
      </c>
      <c r="G12" s="73" t="s">
        <v>2</v>
      </c>
      <c r="H12" s="73" t="s">
        <v>2</v>
      </c>
      <c r="I12" s="73" t="s">
        <v>2</v>
      </c>
      <c r="J12" s="73"/>
      <c r="K12" s="73"/>
      <c r="L12" s="91" t="s">
        <v>71</v>
      </c>
    </row>
    <row r="13" spans="1:12" ht="27" customHeight="1" x14ac:dyDescent="0.35">
      <c r="A13" s="90">
        <v>1</v>
      </c>
      <c r="B13" s="74" t="s">
        <v>797</v>
      </c>
      <c r="C13" s="63" t="s">
        <v>497</v>
      </c>
      <c r="D13" s="74" t="s">
        <v>799</v>
      </c>
      <c r="E13" s="75" t="s">
        <v>824</v>
      </c>
      <c r="F13" s="75" t="s">
        <v>824</v>
      </c>
      <c r="G13" s="75">
        <v>4200000</v>
      </c>
      <c r="H13" s="75" t="s">
        <v>824</v>
      </c>
      <c r="I13" s="75" t="s">
        <v>824</v>
      </c>
      <c r="J13" s="149" t="s">
        <v>800</v>
      </c>
      <c r="K13" s="149" t="s">
        <v>801</v>
      </c>
      <c r="L13" s="66" t="s">
        <v>11</v>
      </c>
    </row>
    <row r="14" spans="1:12" ht="27" customHeight="1" x14ac:dyDescent="0.35">
      <c r="A14" s="83"/>
      <c r="B14" s="77" t="s">
        <v>798</v>
      </c>
      <c r="C14" s="89" t="s">
        <v>498</v>
      </c>
      <c r="D14" s="78"/>
      <c r="E14" s="79"/>
      <c r="F14" s="79"/>
      <c r="G14" s="79"/>
      <c r="H14" s="79"/>
      <c r="I14" s="79"/>
      <c r="J14" s="160" t="s">
        <v>893</v>
      </c>
      <c r="K14" s="161" t="s">
        <v>802</v>
      </c>
      <c r="L14" s="68"/>
    </row>
    <row r="15" spans="1:12" ht="27" customHeight="1" x14ac:dyDescent="0.35">
      <c r="A15" s="83"/>
      <c r="B15" s="77" t="s">
        <v>131</v>
      </c>
      <c r="C15" s="89" t="s">
        <v>499</v>
      </c>
      <c r="D15" s="78"/>
      <c r="E15" s="79"/>
      <c r="F15" s="78"/>
      <c r="G15" s="79"/>
      <c r="H15" s="78"/>
      <c r="I15" s="78"/>
      <c r="J15" s="160" t="s">
        <v>504</v>
      </c>
      <c r="K15" s="161" t="s">
        <v>507</v>
      </c>
      <c r="L15" s="68"/>
    </row>
    <row r="16" spans="1:12" ht="27" customHeight="1" x14ac:dyDescent="0.35">
      <c r="A16" s="90">
        <v>2</v>
      </c>
      <c r="B16" s="74" t="s">
        <v>803</v>
      </c>
      <c r="C16" s="63" t="s">
        <v>497</v>
      </c>
      <c r="D16" s="74" t="s">
        <v>805</v>
      </c>
      <c r="E16" s="75" t="s">
        <v>824</v>
      </c>
      <c r="F16" s="75" t="s">
        <v>824</v>
      </c>
      <c r="G16" s="123">
        <v>4400000</v>
      </c>
      <c r="H16" s="75" t="s">
        <v>824</v>
      </c>
      <c r="I16" s="75" t="s">
        <v>824</v>
      </c>
      <c r="J16" s="149" t="s">
        <v>800</v>
      </c>
      <c r="K16" s="149" t="s">
        <v>505</v>
      </c>
      <c r="L16" s="66" t="s">
        <v>11</v>
      </c>
    </row>
    <row r="17" spans="1:12" ht="27" customHeight="1" x14ac:dyDescent="0.35">
      <c r="A17" s="83"/>
      <c r="B17" s="77" t="s">
        <v>804</v>
      </c>
      <c r="C17" s="89" t="s">
        <v>498</v>
      </c>
      <c r="D17" s="78"/>
      <c r="E17" s="79"/>
      <c r="F17" s="79"/>
      <c r="G17" s="79"/>
      <c r="H17" s="79"/>
      <c r="I17" s="79"/>
      <c r="J17" s="160" t="s">
        <v>893</v>
      </c>
      <c r="K17" s="161" t="s">
        <v>506</v>
      </c>
      <c r="L17" s="68"/>
    </row>
    <row r="18" spans="1:12" ht="27" customHeight="1" x14ac:dyDescent="0.35">
      <c r="A18" s="91"/>
      <c r="B18" s="116" t="s">
        <v>89</v>
      </c>
      <c r="C18" s="71" t="s">
        <v>499</v>
      </c>
      <c r="D18" s="115"/>
      <c r="E18" s="117"/>
      <c r="F18" s="115"/>
      <c r="G18" s="117"/>
      <c r="H18" s="115"/>
      <c r="I18" s="115"/>
      <c r="J18" s="160" t="s">
        <v>504</v>
      </c>
      <c r="K18" s="164" t="s">
        <v>507</v>
      </c>
      <c r="L18" s="73"/>
    </row>
    <row r="19" spans="1:12" ht="27" customHeight="1" x14ac:dyDescent="0.35">
      <c r="A19" s="83">
        <v>3</v>
      </c>
      <c r="B19" s="77" t="s">
        <v>806</v>
      </c>
      <c r="C19" s="40" t="s">
        <v>808</v>
      </c>
      <c r="D19" s="206" t="s">
        <v>809</v>
      </c>
      <c r="E19" s="75" t="s">
        <v>824</v>
      </c>
      <c r="F19" s="75" t="s">
        <v>824</v>
      </c>
      <c r="G19" s="123">
        <v>1800000</v>
      </c>
      <c r="H19" s="75" t="s">
        <v>824</v>
      </c>
      <c r="I19" s="75" t="s">
        <v>824</v>
      </c>
      <c r="J19" s="149" t="s">
        <v>811</v>
      </c>
      <c r="K19" s="149" t="s">
        <v>813</v>
      </c>
      <c r="L19" s="66" t="s">
        <v>11</v>
      </c>
    </row>
    <row r="20" spans="1:12" ht="27" customHeight="1" x14ac:dyDescent="0.35">
      <c r="A20" s="83"/>
      <c r="B20" s="77" t="s">
        <v>807</v>
      </c>
      <c r="C20" s="42" t="s">
        <v>322</v>
      </c>
      <c r="D20" s="207" t="s">
        <v>810</v>
      </c>
      <c r="E20" s="79"/>
      <c r="F20" s="79"/>
      <c r="G20" s="79"/>
      <c r="H20" s="79"/>
      <c r="I20" s="79"/>
      <c r="J20" s="160" t="s">
        <v>812</v>
      </c>
      <c r="K20" s="161" t="s">
        <v>814</v>
      </c>
      <c r="L20" s="68"/>
    </row>
    <row r="21" spans="1:12" ht="27" customHeight="1" x14ac:dyDescent="0.35">
      <c r="A21" s="83"/>
      <c r="B21" s="77" t="s">
        <v>89</v>
      </c>
      <c r="C21" s="44"/>
      <c r="D21" s="208"/>
      <c r="E21" s="136"/>
      <c r="F21" s="91"/>
      <c r="G21" s="136"/>
      <c r="H21" s="91"/>
      <c r="I21" s="91"/>
      <c r="J21" s="168"/>
      <c r="K21" s="164"/>
      <c r="L21" s="73"/>
    </row>
    <row r="22" spans="1:12" ht="27" customHeight="1" x14ac:dyDescent="0.35">
      <c r="A22" s="90">
        <v>4</v>
      </c>
      <c r="B22" s="74" t="s">
        <v>815</v>
      </c>
      <c r="C22" s="40" t="s">
        <v>808</v>
      </c>
      <c r="D22" s="206" t="s">
        <v>809</v>
      </c>
      <c r="E22" s="75" t="s">
        <v>824</v>
      </c>
      <c r="F22" s="75" t="s">
        <v>824</v>
      </c>
      <c r="G22" s="79">
        <v>1800000</v>
      </c>
      <c r="H22" s="75" t="s">
        <v>824</v>
      </c>
      <c r="I22" s="75" t="s">
        <v>824</v>
      </c>
      <c r="J22" s="149" t="s">
        <v>811</v>
      </c>
      <c r="K22" s="149" t="s">
        <v>813</v>
      </c>
      <c r="L22" s="66" t="s">
        <v>11</v>
      </c>
    </row>
    <row r="23" spans="1:12" ht="27" customHeight="1" x14ac:dyDescent="0.35">
      <c r="A23" s="83"/>
      <c r="B23" s="77" t="s">
        <v>816</v>
      </c>
      <c r="C23" s="42" t="s">
        <v>322</v>
      </c>
      <c r="D23" s="207" t="s">
        <v>810</v>
      </c>
      <c r="E23" s="79"/>
      <c r="F23" s="79"/>
      <c r="G23" s="79"/>
      <c r="H23" s="79"/>
      <c r="I23" s="79"/>
      <c r="J23" s="160" t="s">
        <v>812</v>
      </c>
      <c r="K23" s="161" t="s">
        <v>814</v>
      </c>
      <c r="L23" s="68"/>
    </row>
    <row r="24" spans="1:12" ht="27" customHeight="1" x14ac:dyDescent="0.35">
      <c r="A24" s="91"/>
      <c r="B24" s="116" t="s">
        <v>89</v>
      </c>
      <c r="C24" s="44"/>
      <c r="D24" s="208" t="s">
        <v>584</v>
      </c>
      <c r="E24" s="84"/>
      <c r="F24" s="83"/>
      <c r="G24" s="84"/>
      <c r="H24" s="83"/>
      <c r="I24" s="83"/>
      <c r="J24" s="168"/>
      <c r="K24" s="164"/>
      <c r="L24" s="73"/>
    </row>
    <row r="25" spans="1:12" ht="27" customHeight="1" x14ac:dyDescent="0.35">
      <c r="A25" s="83">
        <v>5</v>
      </c>
      <c r="B25" s="74" t="s">
        <v>817</v>
      </c>
      <c r="C25" s="40" t="s">
        <v>808</v>
      </c>
      <c r="D25" s="206" t="s">
        <v>819</v>
      </c>
      <c r="E25" s="75" t="s">
        <v>824</v>
      </c>
      <c r="F25" s="75" t="s">
        <v>824</v>
      </c>
      <c r="G25" s="123">
        <v>450000</v>
      </c>
      <c r="H25" s="75" t="s">
        <v>824</v>
      </c>
      <c r="I25" s="75" t="s">
        <v>824</v>
      </c>
      <c r="J25" s="149" t="s">
        <v>811</v>
      </c>
      <c r="K25" s="149" t="s">
        <v>813</v>
      </c>
      <c r="L25" s="66" t="s">
        <v>11</v>
      </c>
    </row>
    <row r="26" spans="1:12" ht="27" customHeight="1" x14ac:dyDescent="0.35">
      <c r="A26" s="83"/>
      <c r="B26" s="77" t="s">
        <v>143</v>
      </c>
      <c r="C26" s="42" t="s">
        <v>322</v>
      </c>
      <c r="D26" s="207" t="s">
        <v>820</v>
      </c>
      <c r="E26" s="79"/>
      <c r="F26" s="79"/>
      <c r="G26" s="79"/>
      <c r="H26" s="79"/>
      <c r="I26" s="79"/>
      <c r="J26" s="160" t="s">
        <v>812</v>
      </c>
      <c r="K26" s="161" t="s">
        <v>814</v>
      </c>
      <c r="L26" s="68"/>
    </row>
    <row r="27" spans="1:12" ht="27" customHeight="1" x14ac:dyDescent="0.35">
      <c r="A27" s="83"/>
      <c r="B27" s="77" t="s">
        <v>89</v>
      </c>
      <c r="C27" s="42"/>
      <c r="D27" s="212"/>
      <c r="E27" s="84"/>
      <c r="F27" s="83"/>
      <c r="G27" s="83"/>
      <c r="H27" s="83"/>
      <c r="I27" s="83"/>
      <c r="J27" s="160"/>
      <c r="K27" s="161"/>
      <c r="L27" s="68"/>
    </row>
    <row r="28" spans="1:12" ht="27" customHeight="1" x14ac:dyDescent="0.35">
      <c r="A28" s="90">
        <v>6</v>
      </c>
      <c r="B28" s="74" t="s">
        <v>1117</v>
      </c>
      <c r="C28" s="63" t="s">
        <v>497</v>
      </c>
      <c r="D28" s="74" t="s">
        <v>1119</v>
      </c>
      <c r="E28" s="75" t="s">
        <v>824</v>
      </c>
      <c r="F28" s="75" t="s">
        <v>824</v>
      </c>
      <c r="G28" s="123">
        <v>7500000</v>
      </c>
      <c r="H28" s="75" t="s">
        <v>824</v>
      </c>
      <c r="I28" s="127" t="s">
        <v>824</v>
      </c>
      <c r="J28" s="149" t="s">
        <v>800</v>
      </c>
      <c r="K28" s="149" t="s">
        <v>801</v>
      </c>
      <c r="L28" s="66" t="s">
        <v>11</v>
      </c>
    </row>
    <row r="29" spans="1:12" ht="27" customHeight="1" x14ac:dyDescent="0.35">
      <c r="A29" s="83"/>
      <c r="B29" s="77" t="s">
        <v>1118</v>
      </c>
      <c r="C29" s="89" t="s">
        <v>498</v>
      </c>
      <c r="D29" s="78"/>
      <c r="E29" s="79"/>
      <c r="F29" s="79"/>
      <c r="G29" s="79"/>
      <c r="H29" s="79"/>
      <c r="I29" s="210"/>
      <c r="J29" s="160" t="s">
        <v>893</v>
      </c>
      <c r="K29" s="161" t="s">
        <v>802</v>
      </c>
      <c r="L29" s="68"/>
    </row>
    <row r="30" spans="1:12" ht="27" customHeight="1" x14ac:dyDescent="0.35">
      <c r="A30" s="83"/>
      <c r="B30" s="77" t="s">
        <v>1111</v>
      </c>
      <c r="C30" s="89" t="s">
        <v>499</v>
      </c>
      <c r="D30" s="78"/>
      <c r="E30" s="79"/>
      <c r="F30" s="78"/>
      <c r="G30" s="78"/>
      <c r="H30" s="78"/>
      <c r="I30" s="213"/>
      <c r="J30" s="160" t="s">
        <v>504</v>
      </c>
      <c r="K30" s="161" t="s">
        <v>507</v>
      </c>
      <c r="L30" s="68"/>
    </row>
    <row r="31" spans="1:12" ht="27" customHeight="1" x14ac:dyDescent="0.35">
      <c r="A31" s="83"/>
      <c r="B31" s="77" t="s">
        <v>89</v>
      </c>
      <c r="C31" s="89"/>
      <c r="D31" s="77"/>
      <c r="E31" s="84"/>
      <c r="F31" s="84"/>
      <c r="G31" s="84"/>
      <c r="H31" s="84"/>
      <c r="I31" s="79"/>
      <c r="J31" s="161"/>
      <c r="K31" s="161"/>
      <c r="L31" s="68"/>
    </row>
    <row r="32" spans="1:12" ht="27" customHeight="1" x14ac:dyDescent="0.35">
      <c r="A32" s="83"/>
      <c r="B32" s="77"/>
      <c r="C32" s="89"/>
      <c r="D32" s="78"/>
      <c r="E32" s="79"/>
      <c r="F32" s="79"/>
      <c r="G32" s="79"/>
      <c r="H32" s="79"/>
      <c r="I32" s="79"/>
      <c r="J32" s="160"/>
      <c r="K32" s="161"/>
      <c r="L32" s="68"/>
    </row>
    <row r="33" spans="1:12" ht="27" customHeight="1" x14ac:dyDescent="0.35">
      <c r="A33" s="91"/>
      <c r="B33" s="116"/>
      <c r="C33" s="71"/>
      <c r="D33" s="115"/>
      <c r="E33" s="117"/>
      <c r="F33" s="115"/>
      <c r="G33" s="115"/>
      <c r="H33" s="115"/>
      <c r="I33" s="115"/>
      <c r="J33" s="168"/>
      <c r="K33" s="164"/>
      <c r="L33" s="73"/>
    </row>
    <row r="34" spans="1:12" ht="27" customHeight="1" x14ac:dyDescent="0.35">
      <c r="A34" s="56"/>
      <c r="B34" s="57"/>
      <c r="C34" s="57"/>
      <c r="D34" s="58" t="s">
        <v>27</v>
      </c>
      <c r="E34" s="58">
        <v>93</v>
      </c>
      <c r="F34" s="59"/>
      <c r="G34" s="59"/>
      <c r="H34" s="59"/>
      <c r="I34" s="59"/>
      <c r="J34" s="59"/>
      <c r="K34" s="60"/>
      <c r="L34" s="105" t="s">
        <v>1382</v>
      </c>
    </row>
    <row r="35" spans="1:12" ht="27" customHeight="1" x14ac:dyDescent="0.4">
      <c r="A35" s="445" t="s">
        <v>4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</row>
    <row r="36" spans="1:12" ht="27" customHeight="1" x14ac:dyDescent="0.4">
      <c r="A36" s="445" t="s">
        <v>895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</row>
    <row r="37" spans="1:12" ht="27" customHeight="1" x14ac:dyDescent="0.4">
      <c r="A37" s="445" t="s">
        <v>1383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</row>
    <row r="38" spans="1:12" ht="27" customHeight="1" x14ac:dyDescent="0.4">
      <c r="A38" s="445" t="s">
        <v>1016</v>
      </c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</row>
    <row r="39" spans="1:12" ht="27" customHeight="1" x14ac:dyDescent="0.4">
      <c r="A39" s="96" t="s">
        <v>851</v>
      </c>
      <c r="B39" s="96"/>
      <c r="C39" s="96"/>
      <c r="D39" s="96"/>
      <c r="E39" s="240"/>
      <c r="F39" s="233"/>
      <c r="G39" s="233"/>
      <c r="H39" s="233"/>
      <c r="I39" s="369"/>
      <c r="J39" s="233"/>
      <c r="K39" s="233"/>
      <c r="L39" s="98"/>
    </row>
    <row r="40" spans="1:12" ht="27" customHeight="1" x14ac:dyDescent="0.4">
      <c r="A40" s="96" t="s">
        <v>852</v>
      </c>
      <c r="B40" s="96"/>
      <c r="C40" s="240"/>
      <c r="D40" s="240"/>
      <c r="E40" s="240"/>
      <c r="F40" s="233"/>
      <c r="G40" s="233"/>
      <c r="H40" s="233"/>
      <c r="I40" s="369"/>
      <c r="J40" s="233"/>
      <c r="K40" s="233"/>
      <c r="L40" s="98"/>
    </row>
    <row r="41" spans="1:12" ht="27" customHeight="1" x14ac:dyDescent="0.4">
      <c r="A41" s="234"/>
      <c r="B41" s="437" t="s">
        <v>796</v>
      </c>
      <c r="C41" s="437"/>
      <c r="D41" s="437"/>
      <c r="E41" s="437"/>
      <c r="F41" s="437"/>
      <c r="G41" s="437"/>
      <c r="H41" s="437"/>
      <c r="I41" s="437"/>
      <c r="J41" s="437"/>
      <c r="K41" s="437"/>
      <c r="L41" s="437"/>
    </row>
    <row r="42" spans="1:12" ht="27" customHeight="1" x14ac:dyDescent="0.4">
      <c r="A42" s="438" t="s">
        <v>790</v>
      </c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</row>
    <row r="43" spans="1:12" ht="27" customHeight="1" x14ac:dyDescent="0.35">
      <c r="A43" s="231"/>
      <c r="B43" s="63"/>
      <c r="C43" s="64"/>
      <c r="D43" s="68" t="s">
        <v>7</v>
      </c>
      <c r="E43" s="442" t="s">
        <v>44</v>
      </c>
      <c r="F43" s="443"/>
      <c r="G43" s="443"/>
      <c r="H43" s="443"/>
      <c r="I43" s="444"/>
      <c r="J43" s="232" t="s">
        <v>42</v>
      </c>
      <c r="K43" s="66"/>
      <c r="L43" s="90" t="s">
        <v>34</v>
      </c>
    </row>
    <row r="44" spans="1:12" ht="27" customHeight="1" x14ac:dyDescent="0.35">
      <c r="A44" s="67" t="s">
        <v>5</v>
      </c>
      <c r="B44" s="68" t="s">
        <v>3</v>
      </c>
      <c r="C44" s="67" t="s">
        <v>6</v>
      </c>
      <c r="D44" s="68" t="s">
        <v>8</v>
      </c>
      <c r="E44" s="231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43</v>
      </c>
      <c r="K44" s="68" t="s">
        <v>45</v>
      </c>
      <c r="L44" s="83" t="s">
        <v>72</v>
      </c>
    </row>
    <row r="45" spans="1:12" ht="27" customHeight="1" x14ac:dyDescent="0.35">
      <c r="A45" s="70"/>
      <c r="B45" s="71"/>
      <c r="C45" s="72"/>
      <c r="D45" s="73"/>
      <c r="E45" s="70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/>
      <c r="K45" s="73"/>
      <c r="L45" s="91" t="s">
        <v>71</v>
      </c>
    </row>
    <row r="46" spans="1:12" ht="27" customHeight="1" x14ac:dyDescent="0.35">
      <c r="A46" s="90">
        <v>7</v>
      </c>
      <c r="B46" s="74" t="s">
        <v>818</v>
      </c>
      <c r="C46" s="40" t="s">
        <v>808</v>
      </c>
      <c r="D46" s="206" t="s">
        <v>819</v>
      </c>
      <c r="E46" s="127" t="s">
        <v>824</v>
      </c>
      <c r="F46" s="75" t="s">
        <v>824</v>
      </c>
      <c r="G46" s="123">
        <v>450000</v>
      </c>
      <c r="H46" s="75" t="s">
        <v>824</v>
      </c>
      <c r="I46" s="75"/>
      <c r="J46" s="149" t="s">
        <v>811</v>
      </c>
      <c r="K46" s="149" t="s">
        <v>813</v>
      </c>
      <c r="L46" s="66" t="s">
        <v>11</v>
      </c>
    </row>
    <row r="47" spans="1:12" ht="27" customHeight="1" x14ac:dyDescent="0.35">
      <c r="A47" s="83"/>
      <c r="B47" s="77" t="s">
        <v>146</v>
      </c>
      <c r="C47" s="42" t="s">
        <v>322</v>
      </c>
      <c r="D47" s="207" t="s">
        <v>820</v>
      </c>
      <c r="E47" s="79"/>
      <c r="F47" s="79"/>
      <c r="G47" s="79"/>
      <c r="H47" s="79"/>
      <c r="I47" s="79"/>
      <c r="J47" s="160" t="s">
        <v>812</v>
      </c>
      <c r="K47" s="161" t="s">
        <v>814</v>
      </c>
      <c r="L47" s="68"/>
    </row>
    <row r="48" spans="1:12" ht="27" customHeight="1" x14ac:dyDescent="0.35">
      <c r="A48" s="83"/>
      <c r="B48" s="77" t="s">
        <v>89</v>
      </c>
      <c r="C48" s="42"/>
      <c r="D48" s="212"/>
      <c r="E48" s="84"/>
      <c r="F48" s="83"/>
      <c r="G48" s="83"/>
      <c r="H48" s="83"/>
      <c r="I48" s="83"/>
      <c r="J48" s="160"/>
      <c r="K48" s="161"/>
      <c r="L48" s="68"/>
    </row>
    <row r="49" spans="1:12" ht="27" customHeight="1" x14ac:dyDescent="0.35">
      <c r="A49" s="91"/>
      <c r="B49" s="116"/>
      <c r="C49" s="71"/>
      <c r="D49" s="116"/>
      <c r="E49" s="117"/>
      <c r="F49" s="117"/>
      <c r="G49" s="115"/>
      <c r="H49" s="115"/>
      <c r="I49" s="115"/>
      <c r="J49" s="164"/>
      <c r="K49" s="164"/>
      <c r="L49" s="73"/>
    </row>
    <row r="50" spans="1:12" ht="27" customHeight="1" x14ac:dyDescent="0.35">
      <c r="A50" s="83"/>
      <c r="B50" s="77"/>
      <c r="C50" s="89"/>
      <c r="D50" s="78"/>
      <c r="E50" s="79"/>
      <c r="F50" s="79"/>
      <c r="G50" s="79"/>
      <c r="H50" s="79"/>
      <c r="I50" s="79"/>
      <c r="J50" s="160"/>
      <c r="K50" s="161"/>
      <c r="L50" s="68"/>
    </row>
    <row r="51" spans="1:12" ht="27" customHeight="1" x14ac:dyDescent="0.35">
      <c r="A51" s="83"/>
      <c r="B51" s="77"/>
      <c r="C51" s="89"/>
      <c r="D51" s="78"/>
      <c r="E51" s="79"/>
      <c r="F51" s="78"/>
      <c r="G51" s="78"/>
      <c r="H51" s="78"/>
      <c r="I51" s="78"/>
      <c r="J51" s="160"/>
      <c r="K51" s="161"/>
      <c r="L51" s="68"/>
    </row>
    <row r="52" spans="1:12" ht="27" customHeight="1" x14ac:dyDescent="0.35">
      <c r="A52" s="83"/>
      <c r="B52" s="77"/>
      <c r="C52" s="42"/>
      <c r="D52" s="207"/>
      <c r="E52" s="79"/>
      <c r="F52" s="79"/>
      <c r="G52" s="78"/>
      <c r="H52" s="237"/>
      <c r="I52" s="237"/>
      <c r="J52" s="161"/>
      <c r="K52" s="161"/>
      <c r="L52" s="68"/>
    </row>
    <row r="53" spans="1:12" ht="27" customHeight="1" x14ac:dyDescent="0.35">
      <c r="A53" s="83"/>
      <c r="B53" s="77"/>
      <c r="C53" s="42"/>
      <c r="D53" s="207"/>
      <c r="E53" s="79"/>
      <c r="F53" s="79"/>
      <c r="G53" s="79"/>
      <c r="H53" s="79"/>
      <c r="I53" s="79"/>
      <c r="J53" s="160"/>
      <c r="K53" s="161"/>
      <c r="L53" s="68"/>
    </row>
    <row r="54" spans="1:12" ht="27" customHeight="1" x14ac:dyDescent="0.35">
      <c r="A54" s="83"/>
      <c r="B54" s="77"/>
      <c r="C54" s="42"/>
      <c r="D54" s="212"/>
      <c r="E54" s="84"/>
      <c r="F54" s="83"/>
      <c r="G54" s="83"/>
      <c r="H54" s="83"/>
      <c r="I54" s="83"/>
      <c r="J54" s="160"/>
      <c r="K54" s="161"/>
      <c r="L54" s="68"/>
    </row>
    <row r="55" spans="1:12" ht="27" customHeight="1" x14ac:dyDescent="0.35">
      <c r="A55" s="83"/>
      <c r="B55" s="77"/>
      <c r="C55" s="42"/>
      <c r="D55" s="207"/>
      <c r="E55" s="79"/>
      <c r="F55" s="79"/>
      <c r="G55" s="78"/>
      <c r="H55" s="237"/>
      <c r="I55" s="237"/>
      <c r="J55" s="161"/>
      <c r="K55" s="161"/>
      <c r="L55" s="68"/>
    </row>
    <row r="56" spans="1:12" ht="27" customHeight="1" x14ac:dyDescent="0.35">
      <c r="A56" s="83"/>
      <c r="B56" s="77"/>
      <c r="C56" s="42"/>
      <c r="D56" s="207"/>
      <c r="E56" s="79"/>
      <c r="F56" s="79"/>
      <c r="G56" s="79"/>
      <c r="H56" s="79"/>
      <c r="I56" s="79"/>
      <c r="J56" s="160"/>
      <c r="K56" s="161"/>
      <c r="L56" s="68"/>
    </row>
    <row r="57" spans="1:12" ht="27" customHeight="1" x14ac:dyDescent="0.35">
      <c r="A57" s="83"/>
      <c r="B57" s="77"/>
      <c r="C57" s="42"/>
      <c r="D57" s="212"/>
      <c r="E57" s="84"/>
      <c r="F57" s="83"/>
      <c r="G57" s="83"/>
      <c r="H57" s="83"/>
      <c r="I57" s="83"/>
      <c r="J57" s="160"/>
      <c r="K57" s="161"/>
      <c r="L57" s="68"/>
    </row>
    <row r="58" spans="1:12" ht="27" customHeight="1" x14ac:dyDescent="0.35">
      <c r="A58" s="83"/>
      <c r="B58" s="77"/>
      <c r="C58" s="42"/>
      <c r="D58" s="212"/>
      <c r="E58" s="84"/>
      <c r="F58" s="83"/>
      <c r="G58" s="83"/>
      <c r="H58" s="83"/>
      <c r="I58" s="83"/>
      <c r="J58" s="160"/>
      <c r="K58" s="161"/>
      <c r="L58" s="68"/>
    </row>
    <row r="59" spans="1:12" ht="27" customHeight="1" x14ac:dyDescent="0.35">
      <c r="A59" s="83"/>
      <c r="B59" s="77"/>
      <c r="C59" s="42"/>
      <c r="D59" s="212"/>
      <c r="E59" s="84"/>
      <c r="F59" s="83"/>
      <c r="G59" s="83"/>
      <c r="H59" s="83"/>
      <c r="I59" s="83"/>
      <c r="J59" s="160"/>
      <c r="K59" s="161"/>
      <c r="L59" s="68"/>
    </row>
    <row r="60" spans="1:12" ht="27" customHeight="1" x14ac:dyDescent="0.35">
      <c r="A60" s="83"/>
      <c r="B60" s="77"/>
      <c r="C60" s="42"/>
      <c r="D60" s="212"/>
      <c r="E60" s="84"/>
      <c r="F60" s="83"/>
      <c r="G60" s="83"/>
      <c r="H60" s="83"/>
      <c r="I60" s="83"/>
      <c r="J60" s="160"/>
      <c r="K60" s="161"/>
      <c r="L60" s="68"/>
    </row>
    <row r="61" spans="1:12" ht="27" customHeight="1" x14ac:dyDescent="0.35">
      <c r="A61" s="83"/>
      <c r="B61" s="77"/>
      <c r="C61" s="42"/>
      <c r="D61" s="212"/>
      <c r="E61" s="84"/>
      <c r="F61" s="83"/>
      <c r="G61" s="83"/>
      <c r="H61" s="83"/>
      <c r="I61" s="83"/>
      <c r="J61" s="160"/>
      <c r="K61" s="161"/>
      <c r="L61" s="68"/>
    </row>
    <row r="62" spans="1:12" ht="27" customHeight="1" x14ac:dyDescent="0.35">
      <c r="A62" s="83"/>
      <c r="B62" s="77"/>
      <c r="C62" s="42"/>
      <c r="D62" s="207"/>
      <c r="E62" s="79"/>
      <c r="F62" s="79"/>
      <c r="G62" s="78"/>
      <c r="H62" s="237"/>
      <c r="I62" s="237"/>
      <c r="J62" s="161"/>
      <c r="K62" s="161"/>
      <c r="L62" s="68"/>
    </row>
    <row r="63" spans="1:12" ht="27" customHeight="1" x14ac:dyDescent="0.35">
      <c r="A63" s="83"/>
      <c r="B63" s="77"/>
      <c r="C63" s="42"/>
      <c r="D63" s="212"/>
      <c r="E63" s="84"/>
      <c r="F63" s="83"/>
      <c r="G63" s="83"/>
      <c r="H63" s="83"/>
      <c r="I63" s="83"/>
      <c r="J63" s="160"/>
      <c r="K63" s="161"/>
      <c r="L63" s="68"/>
    </row>
    <row r="64" spans="1:12" ht="27" customHeight="1" x14ac:dyDescent="0.35">
      <c r="A64" s="83"/>
      <c r="B64" s="77"/>
      <c r="C64" s="89"/>
      <c r="D64" s="77"/>
      <c r="E64" s="79"/>
      <c r="F64" s="79"/>
      <c r="G64" s="78"/>
      <c r="H64" s="79"/>
      <c r="I64" s="79"/>
      <c r="J64" s="161"/>
      <c r="K64" s="161"/>
      <c r="L64" s="68"/>
    </row>
    <row r="65" spans="1:12" ht="27" customHeight="1" x14ac:dyDescent="0.35">
      <c r="A65" s="83"/>
      <c r="B65" s="77"/>
      <c r="C65" s="89"/>
      <c r="D65" s="78"/>
      <c r="E65" s="79"/>
      <c r="F65" s="79"/>
      <c r="G65" s="79"/>
      <c r="H65" s="79"/>
      <c r="I65" s="79"/>
      <c r="J65" s="160"/>
      <c r="K65" s="161"/>
      <c r="L65" s="68"/>
    </row>
    <row r="66" spans="1:12" ht="27" customHeight="1" x14ac:dyDescent="0.35">
      <c r="A66" s="92" t="s">
        <v>16</v>
      </c>
      <c r="B66" s="61" t="s">
        <v>1585</v>
      </c>
      <c r="C66" s="93"/>
      <c r="D66" s="94"/>
      <c r="E66" s="95"/>
      <c r="F66" s="94"/>
      <c r="G66" s="95">
        <f>SUM(G13+G16+G19+G22+G25+G28+G46)</f>
        <v>20600000</v>
      </c>
      <c r="H66" s="94"/>
      <c r="I66" s="94"/>
      <c r="J66" s="238"/>
      <c r="K66" s="239"/>
      <c r="L66" s="61"/>
    </row>
  </sheetData>
  <mergeCells count="14">
    <mergeCell ref="A42:L42"/>
    <mergeCell ref="E43:I43"/>
    <mergeCell ref="E10:I10"/>
    <mergeCell ref="A4:L4"/>
    <mergeCell ref="A2:L2"/>
    <mergeCell ref="A3:L3"/>
    <mergeCell ref="A5:L5"/>
    <mergeCell ref="B8:L8"/>
    <mergeCell ref="A9:L9"/>
    <mergeCell ref="A35:L35"/>
    <mergeCell ref="A36:L36"/>
    <mergeCell ref="A37:L37"/>
    <mergeCell ref="A38:L38"/>
    <mergeCell ref="B41:L41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6"/>
  <sheetViews>
    <sheetView tabSelected="1" view="pageBreakPreview" topLeftCell="A16" zoomScale="90" zoomScaleNormal="100" zoomScaleSheetLayoutView="90" workbookViewId="0">
      <selection activeCell="G27" sqref="G27"/>
    </sheetView>
  </sheetViews>
  <sheetFormatPr defaultColWidth="11.7109375" defaultRowHeight="20.25" x14ac:dyDescent="0.3"/>
  <cols>
    <col min="1" max="1" width="44.7109375" style="13" customWidth="1"/>
    <col min="2" max="2" width="9.28515625" style="1" customWidth="1"/>
    <col min="3" max="3" width="19" style="1" customWidth="1"/>
    <col min="4" max="4" width="9.85546875" style="13" customWidth="1"/>
    <col min="5" max="5" width="18.85546875" style="1" customWidth="1"/>
    <col min="6" max="6" width="8.28515625" style="1" customWidth="1"/>
    <col min="7" max="7" width="14.42578125" style="1" customWidth="1"/>
    <col min="8" max="8" width="8.140625" style="1" customWidth="1"/>
    <col min="9" max="9" width="15" style="1" customWidth="1"/>
    <col min="10" max="10" width="9.5703125" style="1" customWidth="1"/>
    <col min="11" max="11" width="15" style="1" customWidth="1"/>
    <col min="12" max="12" width="9" style="1" customWidth="1"/>
    <col min="13" max="13" width="18.7109375" style="13" customWidth="1"/>
    <col min="14" max="16384" width="11.7109375" style="1"/>
  </cols>
  <sheetData>
    <row r="1" spans="1:13" s="246" customFormat="1" ht="21" x14ac:dyDescent="0.35">
      <c r="A1" s="245"/>
      <c r="B1" s="245"/>
      <c r="C1" s="245"/>
      <c r="D1" s="245"/>
      <c r="E1" s="295">
        <v>46</v>
      </c>
      <c r="F1" s="245"/>
      <c r="G1" s="245"/>
      <c r="H1" s="245"/>
      <c r="I1" s="245"/>
      <c r="J1" s="245"/>
      <c r="K1" s="245"/>
      <c r="L1" s="245"/>
      <c r="M1" s="292" t="s">
        <v>1583</v>
      </c>
    </row>
    <row r="2" spans="1:13" s="246" customFormat="1" ht="21" x14ac:dyDescent="0.35">
      <c r="A2" s="446" t="s">
        <v>80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1:13" s="246" customFormat="1" ht="21" x14ac:dyDescent="0.35">
      <c r="A3" s="446" t="s">
        <v>1573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1:13" s="246" customFormat="1" ht="21" x14ac:dyDescent="0.35">
      <c r="A4" s="446" t="s">
        <v>12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</row>
    <row r="5" spans="1:13" s="246" customFormat="1" ht="21" x14ac:dyDescent="0.35">
      <c r="A5" s="449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</row>
    <row r="6" spans="1:13" s="246" customFormat="1" ht="21" customHeight="1" x14ac:dyDescent="0.35">
      <c r="A6" s="456" t="s">
        <v>13</v>
      </c>
      <c r="B6" s="447" t="s">
        <v>56</v>
      </c>
      <c r="C6" s="448"/>
      <c r="D6" s="447" t="s">
        <v>68</v>
      </c>
      <c r="E6" s="448"/>
      <c r="F6" s="447" t="s">
        <v>81</v>
      </c>
      <c r="G6" s="448"/>
      <c r="H6" s="447" t="s">
        <v>82</v>
      </c>
      <c r="I6" s="448"/>
      <c r="J6" s="447" t="s">
        <v>1572</v>
      </c>
      <c r="K6" s="448"/>
      <c r="L6" s="447" t="s">
        <v>1571</v>
      </c>
      <c r="M6" s="448"/>
    </row>
    <row r="7" spans="1:13" s="246" customFormat="1" ht="21" customHeight="1" x14ac:dyDescent="0.35">
      <c r="A7" s="457"/>
      <c r="B7" s="247" t="s">
        <v>14</v>
      </c>
      <c r="C7" s="247" t="s">
        <v>15</v>
      </c>
      <c r="D7" s="247" t="s">
        <v>14</v>
      </c>
      <c r="E7" s="247" t="s">
        <v>15</v>
      </c>
      <c r="F7" s="247" t="s">
        <v>14</v>
      </c>
      <c r="G7" s="247" t="s">
        <v>15</v>
      </c>
      <c r="H7" s="247" t="s">
        <v>14</v>
      </c>
      <c r="I7" s="247" t="s">
        <v>15</v>
      </c>
      <c r="J7" s="247" t="s">
        <v>14</v>
      </c>
      <c r="K7" s="247" t="s">
        <v>15</v>
      </c>
      <c r="L7" s="247" t="s">
        <v>14</v>
      </c>
      <c r="M7" s="247" t="s">
        <v>15</v>
      </c>
    </row>
    <row r="8" spans="1:13" s="246" customFormat="1" ht="21" customHeight="1" x14ac:dyDescent="0.35">
      <c r="A8" s="458"/>
      <c r="B8" s="248" t="s">
        <v>3</v>
      </c>
      <c r="C8" s="248" t="s">
        <v>2</v>
      </c>
      <c r="D8" s="248" t="s">
        <v>3</v>
      </c>
      <c r="E8" s="248" t="s">
        <v>2</v>
      </c>
      <c r="F8" s="248" t="s">
        <v>3</v>
      </c>
      <c r="G8" s="248" t="s">
        <v>2</v>
      </c>
      <c r="H8" s="248" t="s">
        <v>3</v>
      </c>
      <c r="I8" s="248" t="s">
        <v>2</v>
      </c>
      <c r="J8" s="248" t="s">
        <v>3</v>
      </c>
      <c r="K8" s="248" t="s">
        <v>2</v>
      </c>
      <c r="L8" s="248" t="s">
        <v>3</v>
      </c>
      <c r="M8" s="248" t="s">
        <v>2</v>
      </c>
    </row>
    <row r="9" spans="1:13" s="246" customFormat="1" ht="21" customHeight="1" x14ac:dyDescent="0.35">
      <c r="A9" s="249" t="s">
        <v>857</v>
      </c>
      <c r="B9" s="250" t="s">
        <v>27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1"/>
    </row>
    <row r="10" spans="1:13" s="246" customFormat="1" ht="21" customHeight="1" x14ac:dyDescent="0.35">
      <c r="A10" s="252" t="s">
        <v>858</v>
      </c>
      <c r="B10" s="253">
        <v>19</v>
      </c>
      <c r="C10" s="254">
        <f>SUM(25000+40000+50000+10000+100000+55000+30000+10000+20000+15000+15000+9900+100000+30000+30000+20000+100000+200000+50000)</f>
        <v>909900</v>
      </c>
      <c r="D10" s="253">
        <v>22</v>
      </c>
      <c r="E10" s="254">
        <f>SUM(25000+200000+40000+30000+50000+10000+100000+55000+30000+10000+20000+15000+200000+15000+9900+100000+30000+30000+20000+100000+200000+50000)</f>
        <v>1339900</v>
      </c>
      <c r="F10" s="254">
        <v>22</v>
      </c>
      <c r="G10" s="254">
        <f>SUM(25000+200000+40000+30000+50000+10000+100000+55000+30000+10000+20000+15000+100000+15000+9900+100000+30000+30000+20000+40000+100000+50000)</f>
        <v>1079900</v>
      </c>
      <c r="H10" s="253">
        <v>21</v>
      </c>
      <c r="I10" s="254">
        <f>SUM(25000+40000+30000+50000+10000+100000+55000+30000+10000+20000+15000+100000+15000+9900+100000+30000+30000+20000+40000+100000+50000)</f>
        <v>879900</v>
      </c>
      <c r="J10" s="254">
        <v>21</v>
      </c>
      <c r="K10" s="254">
        <f>SUM(25000+40000+30000+50000+10000+100000+55000+30000+10000+20000+15000+15000+9900+100000+30000+30000+20000+40000+100000+200000+50000)</f>
        <v>979900</v>
      </c>
      <c r="L10" s="255">
        <f>SUM(B10+D10+F10+H10+J10)</f>
        <v>105</v>
      </c>
      <c r="M10" s="254">
        <f>SUM(C10+E10+G10+I10+K10)</f>
        <v>5189500</v>
      </c>
    </row>
    <row r="11" spans="1:13" s="246" customFormat="1" ht="21" customHeight="1" x14ac:dyDescent="0.35">
      <c r="A11" s="252" t="s">
        <v>859</v>
      </c>
      <c r="B11" s="253">
        <v>10</v>
      </c>
      <c r="C11" s="254">
        <f>SUM(60000+30000+100000+30000+15000+10000+10000+10000+5000+10000)</f>
        <v>280000</v>
      </c>
      <c r="D11" s="253">
        <v>10</v>
      </c>
      <c r="E11" s="254">
        <f>SUM(60000+30000+100000+30000+15000+10000+10000+10000+5000+10000)</f>
        <v>280000</v>
      </c>
      <c r="F11" s="254">
        <v>15</v>
      </c>
      <c r="G11" s="254">
        <f>SUM(20000+20000+30000+15000+15000+10000+50000+10000+5000+30000+5000+5000+5000+10000+30000)</f>
        <v>260000</v>
      </c>
      <c r="H11" s="253">
        <v>16</v>
      </c>
      <c r="I11" s="254">
        <f>SUM(20000+20000+75000+30000+15000+15000+10000+50000+10000+5000+20000+5000+5000+5000+10000+30000)</f>
        <v>325000</v>
      </c>
      <c r="J11" s="254">
        <v>15</v>
      </c>
      <c r="K11" s="254">
        <f>SUM(20000+20000+30000+15000+15000+10000+50000+10000+5000+30000+5000+5000+5000+10000+30000)</f>
        <v>260000</v>
      </c>
      <c r="L11" s="255">
        <f>SUM(B11+D11+F11+H11+J11)</f>
        <v>66</v>
      </c>
      <c r="M11" s="254">
        <f>SUM(C11+E11+G11+I11+K11)</f>
        <v>1405000</v>
      </c>
    </row>
    <row r="12" spans="1:13" s="246" customFormat="1" ht="21.75" customHeight="1" x14ac:dyDescent="0.35">
      <c r="A12" s="252"/>
      <c r="B12" s="253"/>
      <c r="C12" s="254"/>
      <c r="D12" s="253"/>
      <c r="E12" s="254"/>
      <c r="F12" s="254"/>
      <c r="G12" s="254"/>
      <c r="H12" s="253"/>
      <c r="I12" s="254"/>
      <c r="J12" s="254"/>
      <c r="K12" s="254"/>
      <c r="L12" s="255"/>
      <c r="M12" s="254"/>
    </row>
    <row r="13" spans="1:13" s="246" customFormat="1" ht="21.75" customHeight="1" x14ac:dyDescent="0.35">
      <c r="A13" s="252"/>
      <c r="B13" s="253"/>
      <c r="C13" s="254"/>
      <c r="D13" s="253"/>
      <c r="E13" s="254"/>
      <c r="F13" s="254"/>
      <c r="G13" s="254"/>
      <c r="H13" s="253"/>
      <c r="I13" s="254"/>
      <c r="J13" s="254"/>
      <c r="K13" s="254"/>
      <c r="L13" s="255"/>
      <c r="M13" s="254"/>
    </row>
    <row r="14" spans="1:13" s="246" customFormat="1" ht="21" customHeight="1" x14ac:dyDescent="0.35">
      <c r="A14" s="252"/>
      <c r="B14" s="253"/>
      <c r="C14" s="254"/>
      <c r="D14" s="253"/>
      <c r="E14" s="254"/>
      <c r="F14" s="254"/>
      <c r="G14" s="254"/>
      <c r="H14" s="253"/>
      <c r="I14" s="254"/>
      <c r="J14" s="254"/>
      <c r="K14" s="254"/>
      <c r="L14" s="255"/>
      <c r="M14" s="254"/>
    </row>
    <row r="15" spans="1:13" s="246" customFormat="1" ht="21" customHeight="1" x14ac:dyDescent="0.35">
      <c r="A15" s="252"/>
      <c r="B15" s="253"/>
      <c r="C15" s="254"/>
      <c r="D15" s="253"/>
      <c r="E15" s="254"/>
      <c r="F15" s="254"/>
      <c r="G15" s="254"/>
      <c r="H15" s="253"/>
      <c r="I15" s="254"/>
      <c r="J15" s="254"/>
      <c r="K15" s="254"/>
      <c r="L15" s="255"/>
      <c r="M15" s="254"/>
    </row>
    <row r="16" spans="1:13" s="246" customFormat="1" ht="21" customHeight="1" x14ac:dyDescent="0.35">
      <c r="A16" s="252"/>
      <c r="B16" s="253"/>
      <c r="C16" s="254"/>
      <c r="D16" s="253"/>
      <c r="E16" s="254"/>
      <c r="F16" s="254"/>
      <c r="G16" s="254"/>
      <c r="H16" s="253"/>
      <c r="I16" s="254"/>
      <c r="J16" s="254"/>
      <c r="K16" s="254"/>
      <c r="L16" s="255"/>
      <c r="M16" s="254"/>
    </row>
    <row r="17" spans="1:13" s="246" customFormat="1" ht="23.25" customHeight="1" x14ac:dyDescent="0.35">
      <c r="A17" s="256" t="s">
        <v>16</v>
      </c>
      <c r="B17" s="257">
        <f t="shared" ref="B17:I17" si="0">B10+B11</f>
        <v>29</v>
      </c>
      <c r="C17" s="258">
        <f t="shared" si="0"/>
        <v>1189900</v>
      </c>
      <c r="D17" s="257">
        <f t="shared" si="0"/>
        <v>32</v>
      </c>
      <c r="E17" s="258">
        <f t="shared" si="0"/>
        <v>1619900</v>
      </c>
      <c r="F17" s="257">
        <f t="shared" si="0"/>
        <v>37</v>
      </c>
      <c r="G17" s="258">
        <f t="shared" si="0"/>
        <v>1339900</v>
      </c>
      <c r="H17" s="257">
        <f t="shared" si="0"/>
        <v>37</v>
      </c>
      <c r="I17" s="258">
        <f t="shared" si="0"/>
        <v>1204900</v>
      </c>
      <c r="J17" s="257">
        <f>J10+J11</f>
        <v>36</v>
      </c>
      <c r="K17" s="258">
        <f>K10+K11</f>
        <v>1239900</v>
      </c>
      <c r="L17" s="259">
        <f>SUM(L10+L11)</f>
        <v>171</v>
      </c>
      <c r="M17" s="258">
        <f>SUM(M10+M11)</f>
        <v>6594500</v>
      </c>
    </row>
    <row r="18" spans="1:13" s="246" customFormat="1" ht="21" customHeight="1" x14ac:dyDescent="0.35">
      <c r="A18" s="260" t="s">
        <v>147</v>
      </c>
      <c r="B18" s="261"/>
      <c r="C18" s="262"/>
      <c r="D18" s="261"/>
      <c r="E18" s="262"/>
      <c r="F18" s="262"/>
      <c r="G18" s="262"/>
      <c r="H18" s="261"/>
      <c r="I18" s="263"/>
      <c r="J18" s="263"/>
      <c r="K18" s="263"/>
      <c r="L18" s="264"/>
      <c r="M18" s="263"/>
    </row>
    <row r="19" spans="1:13" s="246" customFormat="1" ht="24" customHeight="1" x14ac:dyDescent="0.35">
      <c r="A19" s="252" t="s">
        <v>866</v>
      </c>
      <c r="B19" s="253">
        <v>17</v>
      </c>
      <c r="C19" s="254">
        <f>SUM(80000+50000+30000+30000+30000+1188355+50000+50000+20000+30000+20000+100000+60000+30000+100000+30000+200000)</f>
        <v>2098355</v>
      </c>
      <c r="D19" s="253">
        <v>18</v>
      </c>
      <c r="E19" s="254">
        <f>SUM(80000+50000+30000+30000+30000+1440005+50000+50000+20000+30000+20000+100000+60000+30000+100000+100000+30000+200000)</f>
        <v>2450005</v>
      </c>
      <c r="F19" s="254">
        <v>19</v>
      </c>
      <c r="G19" s="254">
        <f>SUM(80000+80000+50000+30000+30000+30000+1767280+50000+50000+20000+30000+20000+100000+60000+30000+100000+100000+30000+200000)</f>
        <v>2857280</v>
      </c>
      <c r="H19" s="253">
        <v>20</v>
      </c>
      <c r="I19" s="254">
        <f>SUM(80000+80000+50000+30000+30000+30000+2106990+50000+50000+20000+30000+20000+100000+60000+30000+40000+100000+100000+30000+200000)</f>
        <v>3236990</v>
      </c>
      <c r="J19" s="254">
        <v>17</v>
      </c>
      <c r="K19" s="254">
        <f>SUM(80000+80000+50000+30000+30000+30000+2433720+50000+50000+20000+30000+20000+40000+100000+100000+30000+200000)</f>
        <v>3373720</v>
      </c>
      <c r="L19" s="255">
        <f t="shared" ref="L19:M24" si="1">SUM(B19+D19+F19+H19+J19)</f>
        <v>91</v>
      </c>
      <c r="M19" s="254">
        <f t="shared" si="1"/>
        <v>14016350</v>
      </c>
    </row>
    <row r="20" spans="1:13" s="246" customFormat="1" ht="21" x14ac:dyDescent="0.35">
      <c r="A20" s="252" t="s">
        <v>867</v>
      </c>
      <c r="B20" s="253">
        <v>8</v>
      </c>
      <c r="C20" s="254">
        <f>SUM(20000+50000+30000+30000+140000+30000+100000)</f>
        <v>400000</v>
      </c>
      <c r="D20" s="253">
        <v>7</v>
      </c>
      <c r="E20" s="254">
        <f>SUM(20000+50000+30000+10000+25488+140000+30000+50000)</f>
        <v>355488</v>
      </c>
      <c r="F20" s="253">
        <v>10</v>
      </c>
      <c r="G20" s="254">
        <f>SUM(20000+50000+30000+10000+25488+140000+40000+30000+50000+300000+30000)</f>
        <v>725488</v>
      </c>
      <c r="H20" s="253">
        <v>9</v>
      </c>
      <c r="I20" s="254">
        <f>SUM(20000+50000+30000+10000+25488+140000+40000+30000+50000+30000)</f>
        <v>425488</v>
      </c>
      <c r="J20" s="254">
        <v>9</v>
      </c>
      <c r="K20" s="254">
        <f>SUM(20000+50000+30000+10000+25488+140000+40000+30000+50000+30000)</f>
        <v>425488</v>
      </c>
      <c r="L20" s="255">
        <f>SUM(B20+D20+F20+H20+J20)</f>
        <v>43</v>
      </c>
      <c r="M20" s="254">
        <f t="shared" si="1"/>
        <v>2331952</v>
      </c>
    </row>
    <row r="21" spans="1:13" s="246" customFormat="1" ht="20.25" customHeight="1" x14ac:dyDescent="0.35">
      <c r="A21" s="252" t="s">
        <v>868</v>
      </c>
      <c r="B21" s="253">
        <v>0</v>
      </c>
      <c r="C21" s="254">
        <v>0</v>
      </c>
      <c r="D21" s="253">
        <v>0</v>
      </c>
      <c r="E21" s="254">
        <v>0</v>
      </c>
      <c r="F21" s="253">
        <v>0</v>
      </c>
      <c r="G21" s="254">
        <v>0</v>
      </c>
      <c r="H21" s="253">
        <v>0</v>
      </c>
      <c r="I21" s="254">
        <v>0</v>
      </c>
      <c r="J21" s="253">
        <v>0</v>
      </c>
      <c r="K21" s="254">
        <v>0</v>
      </c>
      <c r="L21" s="255">
        <f t="shared" si="1"/>
        <v>0</v>
      </c>
      <c r="M21" s="254">
        <f t="shared" si="1"/>
        <v>0</v>
      </c>
    </row>
    <row r="22" spans="1:13" s="246" customFormat="1" ht="20.25" customHeight="1" x14ac:dyDescent="0.35">
      <c r="A22" s="252" t="s">
        <v>869</v>
      </c>
      <c r="B22" s="253">
        <v>0</v>
      </c>
      <c r="C22" s="254">
        <v>0</v>
      </c>
      <c r="D22" s="253">
        <v>0</v>
      </c>
      <c r="E22" s="254">
        <v>0</v>
      </c>
      <c r="F22" s="253">
        <v>0</v>
      </c>
      <c r="G22" s="254">
        <v>0</v>
      </c>
      <c r="H22" s="253">
        <v>0</v>
      </c>
      <c r="I22" s="254">
        <v>0</v>
      </c>
      <c r="J22" s="254">
        <v>0</v>
      </c>
      <c r="K22" s="254">
        <v>0</v>
      </c>
      <c r="L22" s="255">
        <f t="shared" si="1"/>
        <v>0</v>
      </c>
      <c r="M22" s="254">
        <f t="shared" si="1"/>
        <v>0</v>
      </c>
    </row>
    <row r="23" spans="1:13" s="246" customFormat="1" ht="20.25" customHeight="1" x14ac:dyDescent="0.35">
      <c r="A23" s="252" t="s">
        <v>870</v>
      </c>
      <c r="B23" s="253">
        <v>4</v>
      </c>
      <c r="C23" s="254">
        <f>SUM(30000+40000+30000+50000)</f>
        <v>150000</v>
      </c>
      <c r="D23" s="253">
        <v>4</v>
      </c>
      <c r="E23" s="254">
        <f>SUM(40000+60000+30000+50000)</f>
        <v>180000</v>
      </c>
      <c r="F23" s="253">
        <v>5</v>
      </c>
      <c r="G23" s="254">
        <f>SUM(30000+40000+60000+30000+50000)</f>
        <v>210000</v>
      </c>
      <c r="H23" s="253">
        <v>6</v>
      </c>
      <c r="I23" s="254">
        <f>SUM(30000+40000+80000+60000+30000+50000)</f>
        <v>290000</v>
      </c>
      <c r="J23" s="254">
        <v>6</v>
      </c>
      <c r="K23" s="254">
        <f>SUM(30000+40000+80000+60000+30000+50000)</f>
        <v>290000</v>
      </c>
      <c r="L23" s="255">
        <f t="shared" si="1"/>
        <v>25</v>
      </c>
      <c r="M23" s="254">
        <f t="shared" si="1"/>
        <v>1120000</v>
      </c>
    </row>
    <row r="24" spans="1:13" s="246" customFormat="1" ht="20.25" customHeight="1" x14ac:dyDescent="0.35">
      <c r="A24" s="252" t="s">
        <v>871</v>
      </c>
      <c r="B24" s="253">
        <v>11</v>
      </c>
      <c r="C24" s="254">
        <f>SUM(20000+100000+100000+150000+100000+150000+150000+10000+10000+50000+30000)</f>
        <v>870000</v>
      </c>
      <c r="D24" s="253">
        <v>13</v>
      </c>
      <c r="E24" s="254">
        <f>SUM(20000+100000+100000+150000+100000+150000+150000+10000+10000+50000+10000+100000+30000)</f>
        <v>980000</v>
      </c>
      <c r="F24" s="253">
        <v>13</v>
      </c>
      <c r="G24" s="254">
        <f>SUM(20000+100000+100000+150000+100000+150000+150000+10000+10000+50000+10000+100000+30000)</f>
        <v>980000</v>
      </c>
      <c r="H24" s="253">
        <v>13</v>
      </c>
      <c r="I24" s="254">
        <f>SUM(20000+100000+100000+150000+100000+150000+150000+10000+10000+50000+10000+100000+30000)</f>
        <v>980000</v>
      </c>
      <c r="J24" s="254">
        <v>13</v>
      </c>
      <c r="K24" s="254">
        <f>SUM(20000+100000+100000+150000+100000+150000+150000+10000+10000+50000+10000+100000+30000)</f>
        <v>980000</v>
      </c>
      <c r="L24" s="255">
        <f t="shared" si="1"/>
        <v>63</v>
      </c>
      <c r="M24" s="254">
        <f t="shared" si="1"/>
        <v>4790000</v>
      </c>
    </row>
    <row r="25" spans="1:13" s="246" customFormat="1" ht="20.25" customHeight="1" x14ac:dyDescent="0.35">
      <c r="A25" s="252"/>
      <c r="B25" s="253"/>
      <c r="C25" s="254"/>
      <c r="D25" s="253"/>
      <c r="E25" s="254"/>
      <c r="F25" s="253"/>
      <c r="G25" s="254"/>
      <c r="H25" s="253"/>
      <c r="I25" s="254"/>
      <c r="J25" s="254"/>
      <c r="K25" s="254"/>
      <c r="L25" s="255"/>
      <c r="M25" s="254"/>
    </row>
    <row r="26" spans="1:13" s="246" customFormat="1" ht="20.25" customHeight="1" x14ac:dyDescent="0.35">
      <c r="A26" s="252"/>
      <c r="B26" s="253"/>
      <c r="C26" s="254"/>
      <c r="D26" s="253"/>
      <c r="E26" s="254"/>
      <c r="F26" s="253"/>
      <c r="G26" s="254"/>
      <c r="H26" s="253"/>
      <c r="I26" s="254"/>
      <c r="J26" s="254"/>
      <c r="K26" s="254"/>
      <c r="L26" s="255"/>
      <c r="M26" s="254"/>
    </row>
    <row r="27" spans="1:13" s="246" customFormat="1" ht="20.25" customHeight="1" x14ac:dyDescent="0.35">
      <c r="A27" s="252"/>
      <c r="B27" s="253"/>
      <c r="C27" s="254"/>
      <c r="D27" s="253"/>
      <c r="E27" s="254"/>
      <c r="F27" s="253"/>
      <c r="G27" s="254"/>
      <c r="H27" s="253"/>
      <c r="I27" s="254"/>
      <c r="J27" s="254"/>
      <c r="K27" s="254"/>
      <c r="L27" s="255"/>
      <c r="M27" s="254"/>
    </row>
    <row r="28" spans="1:13" s="246" customFormat="1" ht="20.25" customHeight="1" x14ac:dyDescent="0.35">
      <c r="A28" s="252"/>
      <c r="B28" s="253"/>
      <c r="C28" s="254"/>
      <c r="D28" s="253"/>
      <c r="E28" s="254"/>
      <c r="F28" s="253"/>
      <c r="G28" s="254"/>
      <c r="H28" s="253"/>
      <c r="I28" s="254"/>
      <c r="J28" s="254"/>
      <c r="K28" s="254"/>
      <c r="L28" s="255"/>
      <c r="M28" s="254"/>
    </row>
    <row r="29" spans="1:13" s="246" customFormat="1" ht="20.25" customHeight="1" x14ac:dyDescent="0.35">
      <c r="A29" s="252"/>
      <c r="B29" s="253"/>
      <c r="C29" s="254"/>
      <c r="D29" s="253"/>
      <c r="E29" s="254"/>
      <c r="F29" s="253"/>
      <c r="G29" s="254"/>
      <c r="H29" s="253"/>
      <c r="I29" s="254"/>
      <c r="J29" s="254"/>
      <c r="K29" s="254"/>
      <c r="L29" s="255"/>
      <c r="M29" s="254"/>
    </row>
    <row r="30" spans="1:13" s="246" customFormat="1" ht="20.25" customHeight="1" x14ac:dyDescent="0.35">
      <c r="A30" s="252"/>
      <c r="B30" s="253"/>
      <c r="C30" s="254"/>
      <c r="D30" s="253"/>
      <c r="E30" s="254"/>
      <c r="F30" s="253"/>
      <c r="G30" s="254"/>
      <c r="H30" s="253"/>
      <c r="I30" s="254"/>
      <c r="J30" s="254"/>
      <c r="K30" s="254"/>
      <c r="L30" s="255"/>
      <c r="M30" s="254"/>
    </row>
    <row r="31" spans="1:13" s="246" customFormat="1" ht="20.25" customHeight="1" x14ac:dyDescent="0.35">
      <c r="A31" s="252"/>
      <c r="B31" s="253"/>
      <c r="C31" s="254"/>
      <c r="D31" s="253"/>
      <c r="E31" s="254"/>
      <c r="F31" s="254"/>
      <c r="G31" s="254"/>
      <c r="H31" s="253"/>
      <c r="I31" s="254"/>
      <c r="J31" s="254"/>
      <c r="K31" s="254"/>
      <c r="L31" s="255"/>
      <c r="M31" s="254"/>
    </row>
    <row r="32" spans="1:13" s="246" customFormat="1" ht="20.25" customHeight="1" x14ac:dyDescent="0.35">
      <c r="A32" s="252"/>
      <c r="B32" s="253"/>
      <c r="C32" s="254"/>
      <c r="D32" s="253"/>
      <c r="E32" s="254"/>
      <c r="F32" s="254"/>
      <c r="G32" s="254"/>
      <c r="H32" s="253"/>
      <c r="I32" s="254"/>
      <c r="J32" s="254"/>
      <c r="K32" s="254"/>
      <c r="L32" s="255"/>
      <c r="M32" s="254"/>
    </row>
    <row r="33" spans="1:13" s="246" customFormat="1" ht="20.25" customHeight="1" x14ac:dyDescent="0.35">
      <c r="A33" s="252"/>
      <c r="B33" s="253"/>
      <c r="C33" s="254"/>
      <c r="D33" s="253"/>
      <c r="E33" s="254"/>
      <c r="F33" s="254"/>
      <c r="G33" s="254"/>
      <c r="H33" s="253"/>
      <c r="I33" s="254"/>
      <c r="J33" s="254"/>
      <c r="K33" s="254"/>
      <c r="L33" s="255"/>
      <c r="M33" s="254"/>
    </row>
    <row r="34" spans="1:13" s="246" customFormat="1" ht="20.25" customHeight="1" x14ac:dyDescent="0.35">
      <c r="A34" s="256" t="s">
        <v>16</v>
      </c>
      <c r="B34" s="257">
        <f t="shared" ref="B34:I34" si="2">B19+B20+B21+B22+B23+B24</f>
        <v>40</v>
      </c>
      <c r="C34" s="258">
        <f t="shared" si="2"/>
        <v>3518355</v>
      </c>
      <c r="D34" s="257">
        <f t="shared" si="2"/>
        <v>42</v>
      </c>
      <c r="E34" s="258">
        <f t="shared" si="2"/>
        <v>3965493</v>
      </c>
      <c r="F34" s="257">
        <f t="shared" si="2"/>
        <v>47</v>
      </c>
      <c r="G34" s="258">
        <f t="shared" si="2"/>
        <v>4772768</v>
      </c>
      <c r="H34" s="257">
        <f t="shared" si="2"/>
        <v>48</v>
      </c>
      <c r="I34" s="258">
        <f t="shared" si="2"/>
        <v>4932478</v>
      </c>
      <c r="J34" s="257">
        <f>J19+J20+J21+J22+J23+J24</f>
        <v>45</v>
      </c>
      <c r="K34" s="258">
        <f>K19+K20+K21+K22+K23+K24</f>
        <v>5069208</v>
      </c>
      <c r="L34" s="259">
        <f>SUM(L19+L20+L21+L22+L23+L24)</f>
        <v>222</v>
      </c>
      <c r="M34" s="258">
        <f>SUM(M19+M20+M21+M22+M23+M24)</f>
        <v>22258302</v>
      </c>
    </row>
    <row r="35" spans="1:13" s="246" customFormat="1" ht="28.5" customHeight="1" x14ac:dyDescent="0.35">
      <c r="A35" s="245"/>
      <c r="B35" s="245"/>
      <c r="C35" s="245"/>
      <c r="D35" s="245"/>
      <c r="E35" s="295">
        <v>47</v>
      </c>
      <c r="F35" s="245"/>
      <c r="G35" s="245"/>
      <c r="H35" s="245"/>
      <c r="I35" s="245"/>
      <c r="J35" s="245"/>
      <c r="K35" s="245"/>
      <c r="L35" s="245"/>
      <c r="M35" s="292" t="s">
        <v>1584</v>
      </c>
    </row>
    <row r="36" spans="1:13" s="246" customFormat="1" ht="21" x14ac:dyDescent="0.35">
      <c r="A36" s="446" t="s">
        <v>80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</row>
    <row r="37" spans="1:13" s="246" customFormat="1" ht="21" x14ac:dyDescent="0.35">
      <c r="A37" s="446" t="s">
        <v>1573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</row>
    <row r="38" spans="1:13" s="246" customFormat="1" ht="21" x14ac:dyDescent="0.35">
      <c r="A38" s="446" t="s">
        <v>12</v>
      </c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</row>
    <row r="39" spans="1:13" s="246" customFormat="1" ht="21" x14ac:dyDescent="0.35">
      <c r="A39" s="449"/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</row>
    <row r="40" spans="1:13" s="246" customFormat="1" ht="21" customHeight="1" x14ac:dyDescent="0.35">
      <c r="A40" s="456" t="s">
        <v>13</v>
      </c>
      <c r="B40" s="447" t="s">
        <v>56</v>
      </c>
      <c r="C40" s="448"/>
      <c r="D40" s="447" t="s">
        <v>68</v>
      </c>
      <c r="E40" s="448"/>
      <c r="F40" s="447" t="s">
        <v>81</v>
      </c>
      <c r="G40" s="448"/>
      <c r="H40" s="447" t="s">
        <v>82</v>
      </c>
      <c r="I40" s="448"/>
      <c r="J40" s="447" t="s">
        <v>1572</v>
      </c>
      <c r="K40" s="448"/>
      <c r="L40" s="447" t="s">
        <v>83</v>
      </c>
      <c r="M40" s="448"/>
    </row>
    <row r="41" spans="1:13" s="246" customFormat="1" ht="21" customHeight="1" x14ac:dyDescent="0.35">
      <c r="A41" s="457"/>
      <c r="B41" s="247" t="s">
        <v>14</v>
      </c>
      <c r="C41" s="247" t="s">
        <v>15</v>
      </c>
      <c r="D41" s="247" t="s">
        <v>14</v>
      </c>
      <c r="E41" s="247" t="s">
        <v>15</v>
      </c>
      <c r="F41" s="247" t="s">
        <v>14</v>
      </c>
      <c r="G41" s="247" t="s">
        <v>15</v>
      </c>
      <c r="H41" s="247" t="s">
        <v>14</v>
      </c>
      <c r="I41" s="247" t="s">
        <v>15</v>
      </c>
      <c r="J41" s="247" t="s">
        <v>14</v>
      </c>
      <c r="K41" s="247" t="s">
        <v>15</v>
      </c>
      <c r="L41" s="247" t="s">
        <v>14</v>
      </c>
      <c r="M41" s="247" t="s">
        <v>15</v>
      </c>
    </row>
    <row r="42" spans="1:13" s="246" customFormat="1" ht="21" customHeight="1" x14ac:dyDescent="0.35">
      <c r="A42" s="458"/>
      <c r="B42" s="248" t="s">
        <v>3</v>
      </c>
      <c r="C42" s="248" t="s">
        <v>2</v>
      </c>
      <c r="D42" s="248" t="s">
        <v>3</v>
      </c>
      <c r="E42" s="248" t="s">
        <v>2</v>
      </c>
      <c r="F42" s="248" t="s">
        <v>3</v>
      </c>
      <c r="G42" s="248" t="s">
        <v>2</v>
      </c>
      <c r="H42" s="248" t="s">
        <v>3</v>
      </c>
      <c r="I42" s="248" t="s">
        <v>2</v>
      </c>
      <c r="J42" s="248" t="s">
        <v>3</v>
      </c>
      <c r="K42" s="248" t="s">
        <v>2</v>
      </c>
      <c r="L42" s="248" t="s">
        <v>3</v>
      </c>
      <c r="M42" s="248" t="s">
        <v>2</v>
      </c>
    </row>
    <row r="43" spans="1:13" s="246" customFormat="1" ht="21" customHeight="1" x14ac:dyDescent="0.35">
      <c r="A43" s="249" t="s">
        <v>69</v>
      </c>
      <c r="B43" s="268"/>
      <c r="C43" s="268"/>
      <c r="D43" s="269"/>
      <c r="E43" s="250"/>
      <c r="F43" s="250"/>
      <c r="G43" s="250"/>
      <c r="H43" s="250"/>
      <c r="I43" s="250"/>
      <c r="J43" s="250"/>
      <c r="K43" s="250"/>
      <c r="L43" s="270"/>
      <c r="M43" s="269"/>
    </row>
    <row r="44" spans="1:13" s="246" customFormat="1" ht="21" customHeight="1" x14ac:dyDescent="0.35">
      <c r="A44" s="252" t="s">
        <v>872</v>
      </c>
      <c r="B44" s="253">
        <v>6</v>
      </c>
      <c r="C44" s="254">
        <f>SUM(375000+85000+85000+300000+200000+230000)</f>
        <v>1275000</v>
      </c>
      <c r="D44" s="253">
        <v>14</v>
      </c>
      <c r="E44" s="254">
        <f>SUM(1314000+68000+100000+304000+269000+500000+300000+25000+200000+3000000+300000+100000+277000+350000)</f>
        <v>7107000</v>
      </c>
      <c r="F44" s="253">
        <v>24</v>
      </c>
      <c r="G44" s="254">
        <f>SUM(232000+100000+342000+34000+133200+342000+100000+480000+200000+581000+1700000+898000+664000+717000+460000+7500000+932000+210000+1400000+1000000+500000+300000+100000+277000)</f>
        <v>19202200</v>
      </c>
      <c r="H44" s="253">
        <v>32</v>
      </c>
      <c r="I44" s="254">
        <f>SUM(760000+50000+450000+85000+540000+200000+162000+299000+100000+100000+100000+100000+100000+700000+100000+232000+500000+232000+760000+672000+232000+324000+324000+300000+300000+2582000+100000+250000+100000+100000+500000+200000)</f>
        <v>11554000</v>
      </c>
      <c r="J44" s="253">
        <v>46</v>
      </c>
      <c r="K44" s="254">
        <f>SUM(100000+290000+450000+100000+232000+460000+827000+34000+342000+100000+342000+100000+540000+140000+1307000+830000+830000+340000+830000+898000+569000+7500000+450000+860000+962000+664000+232000+100000+664000+664000+456000+456000+898000+7500000+664000+322000+100000+450000+2620000+232000+300000+1000000+100000+100000+1000000+300000)</f>
        <v>38255000</v>
      </c>
      <c r="L44" s="255">
        <f>SUM(B44+D44+F44+H44+J44)</f>
        <v>122</v>
      </c>
      <c r="M44" s="254">
        <f>SUM(C44+E44+G44+I44+K44)</f>
        <v>77393200</v>
      </c>
    </row>
    <row r="45" spans="1:13" s="246" customFormat="1" ht="21" customHeight="1" x14ac:dyDescent="0.35">
      <c r="A45" s="424" t="s">
        <v>873</v>
      </c>
      <c r="B45" s="253">
        <v>2</v>
      </c>
      <c r="C45" s="254">
        <f>SUM(10000+10000)</f>
        <v>20000</v>
      </c>
      <c r="D45" s="253">
        <v>2</v>
      </c>
      <c r="E45" s="254">
        <f>SUM(10000+10000)</f>
        <v>20000</v>
      </c>
      <c r="F45" s="253">
        <v>2</v>
      </c>
      <c r="G45" s="254">
        <f>SUM(10000+10000)</f>
        <v>20000</v>
      </c>
      <c r="H45" s="253">
        <v>2</v>
      </c>
      <c r="I45" s="254">
        <f>SUM(10000+10000)</f>
        <v>20000</v>
      </c>
      <c r="J45" s="254">
        <v>2</v>
      </c>
      <c r="K45" s="254">
        <f>SUM(10000+10000)</f>
        <v>20000</v>
      </c>
      <c r="L45" s="255">
        <f>SUM(B45+D45+F45+H45+J45)</f>
        <v>10</v>
      </c>
      <c r="M45" s="254">
        <f>SUM(C45+E45+G45+I45+K45)</f>
        <v>100000</v>
      </c>
    </row>
    <row r="46" spans="1:13" s="246" customFormat="1" ht="21" customHeight="1" x14ac:dyDescent="0.35">
      <c r="A46" s="252" t="s">
        <v>874</v>
      </c>
      <c r="B46" s="253">
        <v>0</v>
      </c>
      <c r="C46" s="254">
        <v>0</v>
      </c>
      <c r="D46" s="253">
        <v>0</v>
      </c>
      <c r="E46" s="254">
        <v>0</v>
      </c>
      <c r="F46" s="253">
        <v>0</v>
      </c>
      <c r="G46" s="254">
        <v>0</v>
      </c>
      <c r="H46" s="253">
        <v>0</v>
      </c>
      <c r="I46" s="254">
        <v>0</v>
      </c>
      <c r="J46" s="254">
        <v>0</v>
      </c>
      <c r="K46" s="254">
        <v>0</v>
      </c>
      <c r="L46" s="255">
        <f>SUM(B46+D46+F46+H46)</f>
        <v>0</v>
      </c>
      <c r="M46" s="254">
        <f>SUM(C46+E46+G46+I46)</f>
        <v>0</v>
      </c>
    </row>
    <row r="47" spans="1:13" s="246" customFormat="1" ht="21" customHeight="1" x14ac:dyDescent="0.35">
      <c r="A47" s="252"/>
      <c r="B47" s="253"/>
      <c r="C47" s="254"/>
      <c r="D47" s="253"/>
      <c r="E47" s="254"/>
      <c r="F47" s="253"/>
      <c r="G47" s="254"/>
      <c r="H47" s="253"/>
      <c r="I47" s="254"/>
      <c r="J47" s="254"/>
      <c r="K47" s="254"/>
      <c r="L47" s="255"/>
      <c r="M47" s="254"/>
    </row>
    <row r="48" spans="1:13" s="246" customFormat="1" ht="21" customHeight="1" x14ac:dyDescent="0.35">
      <c r="A48" s="252"/>
      <c r="B48" s="253"/>
      <c r="C48" s="254"/>
      <c r="D48" s="253"/>
      <c r="E48" s="254"/>
      <c r="F48" s="254"/>
      <c r="G48" s="254"/>
      <c r="H48" s="253"/>
      <c r="I48" s="254"/>
      <c r="J48" s="254"/>
      <c r="K48" s="254"/>
      <c r="L48" s="255"/>
      <c r="M48" s="254"/>
    </row>
    <row r="49" spans="1:13" s="246" customFormat="1" ht="21" customHeight="1" x14ac:dyDescent="0.35">
      <c r="A49" s="252"/>
      <c r="B49" s="253"/>
      <c r="C49" s="254"/>
      <c r="D49" s="253"/>
      <c r="E49" s="254"/>
      <c r="F49" s="254"/>
      <c r="G49" s="254"/>
      <c r="H49" s="253"/>
      <c r="I49" s="254"/>
      <c r="J49" s="254"/>
      <c r="K49" s="254"/>
      <c r="L49" s="255"/>
      <c r="M49" s="254"/>
    </row>
    <row r="50" spans="1:13" s="246" customFormat="1" ht="21" customHeight="1" x14ac:dyDescent="0.35">
      <c r="A50" s="252"/>
      <c r="B50" s="253"/>
      <c r="C50" s="254"/>
      <c r="D50" s="253"/>
      <c r="E50" s="254"/>
      <c r="F50" s="254"/>
      <c r="G50" s="254"/>
      <c r="H50" s="253"/>
      <c r="I50" s="254"/>
      <c r="J50" s="254"/>
      <c r="K50" s="254"/>
      <c r="L50" s="255"/>
      <c r="M50" s="254"/>
    </row>
    <row r="51" spans="1:13" s="246" customFormat="1" ht="21" customHeight="1" x14ac:dyDescent="0.35">
      <c r="A51" s="256" t="s">
        <v>16</v>
      </c>
      <c r="B51" s="257">
        <f t="shared" ref="B51:J51" si="3">B44+B45+B46</f>
        <v>8</v>
      </c>
      <c r="C51" s="258">
        <f t="shared" si="3"/>
        <v>1295000</v>
      </c>
      <c r="D51" s="257">
        <f t="shared" si="3"/>
        <v>16</v>
      </c>
      <c r="E51" s="258">
        <f t="shared" si="3"/>
        <v>7127000</v>
      </c>
      <c r="F51" s="257">
        <f t="shared" si="3"/>
        <v>26</v>
      </c>
      <c r="G51" s="258">
        <f t="shared" si="3"/>
        <v>19222200</v>
      </c>
      <c r="H51" s="257">
        <f t="shared" si="3"/>
        <v>34</v>
      </c>
      <c r="I51" s="258">
        <f t="shared" si="3"/>
        <v>11574000</v>
      </c>
      <c r="J51" s="257">
        <f t="shared" si="3"/>
        <v>48</v>
      </c>
      <c r="K51" s="258">
        <f>K44+K45+K46</f>
        <v>38275000</v>
      </c>
      <c r="L51" s="259">
        <f>SUM(L44+L45+L46)</f>
        <v>132</v>
      </c>
      <c r="M51" s="258">
        <f>SUM(M44+M45+M46)</f>
        <v>77493200</v>
      </c>
    </row>
    <row r="52" spans="1:13" s="246" customFormat="1" ht="21" customHeight="1" x14ac:dyDescent="0.35">
      <c r="A52" s="252"/>
      <c r="B52" s="275"/>
      <c r="C52" s="275"/>
      <c r="D52" s="261"/>
      <c r="E52" s="261"/>
      <c r="F52" s="261"/>
      <c r="G52" s="261"/>
      <c r="H52" s="261"/>
      <c r="I52" s="261"/>
      <c r="J52" s="261"/>
      <c r="K52" s="261"/>
      <c r="L52" s="276"/>
      <c r="M52" s="261"/>
    </row>
    <row r="53" spans="1:13" s="246" customFormat="1" ht="21.75" customHeight="1" x14ac:dyDescent="0.35">
      <c r="A53" s="277" t="s">
        <v>148</v>
      </c>
      <c r="B53" s="275"/>
      <c r="C53" s="275"/>
      <c r="D53" s="261"/>
      <c r="E53" s="253"/>
      <c r="F53" s="253"/>
      <c r="G53" s="253"/>
      <c r="H53" s="253"/>
      <c r="I53" s="253"/>
      <c r="J53" s="253"/>
      <c r="K53" s="253"/>
      <c r="L53" s="278"/>
      <c r="M53" s="261"/>
    </row>
    <row r="54" spans="1:13" s="246" customFormat="1" ht="21" x14ac:dyDescent="0.35">
      <c r="A54" s="252" t="s">
        <v>875</v>
      </c>
      <c r="B54" s="253">
        <v>13</v>
      </c>
      <c r="C54" s="254">
        <f>SUM(270000+1000000+40000+120200+6000+45000+30000+30000+486820+1922004069200+499200+48000)</f>
        <v>1922006644420</v>
      </c>
      <c r="D54" s="253">
        <v>13</v>
      </c>
      <c r="E54" s="254">
        <f>SUM(270000+1000000+40000+120200+6000+45000+30000+30000+486820+192200+4099200+515200+53000)</f>
        <v>6887620</v>
      </c>
      <c r="F54" s="253">
        <v>12</v>
      </c>
      <c r="G54" s="254">
        <f>SUM(270000+1000000+40000+120200+6000+45000+30000+486820+192200+4129200+531200+58000)</f>
        <v>6908620</v>
      </c>
      <c r="H54" s="253">
        <v>12</v>
      </c>
      <c r="I54" s="254">
        <f>SUM(270000+1000000+40000+120200+6000+45000+30000+486820+192200+4129200+531200+58000)</f>
        <v>6908620</v>
      </c>
      <c r="J54" s="254">
        <v>12</v>
      </c>
      <c r="K54" s="254">
        <f>SUM(270000+1000000+40000+120200+6000+45000+30000+486820+192200+4129200+531200+58000)</f>
        <v>6908620</v>
      </c>
      <c r="L54" s="255">
        <f>SUM(B54+D54+F54+H54+J54)</f>
        <v>62</v>
      </c>
      <c r="M54" s="254">
        <f>SUM(C54+E54+G54+I54+K54)</f>
        <v>1922034257900</v>
      </c>
    </row>
    <row r="55" spans="1:13" s="246" customFormat="1" ht="21" customHeight="1" x14ac:dyDescent="0.35">
      <c r="A55" s="252"/>
      <c r="B55" s="271"/>
      <c r="C55" s="272"/>
      <c r="D55" s="271"/>
      <c r="E55" s="272"/>
      <c r="F55" s="272"/>
      <c r="G55" s="272"/>
      <c r="H55" s="271"/>
      <c r="I55" s="272"/>
      <c r="J55" s="272"/>
      <c r="K55" s="272"/>
      <c r="L55" s="271"/>
      <c r="M55" s="272"/>
    </row>
    <row r="56" spans="1:13" s="246" customFormat="1" ht="21" customHeight="1" x14ac:dyDescent="0.35">
      <c r="A56" s="252"/>
      <c r="B56" s="271"/>
      <c r="C56" s="272"/>
      <c r="D56" s="271"/>
      <c r="E56" s="272"/>
      <c r="F56" s="272"/>
      <c r="G56" s="272"/>
      <c r="H56" s="271"/>
      <c r="I56" s="272"/>
      <c r="J56" s="272"/>
      <c r="K56" s="272"/>
      <c r="L56" s="271"/>
      <c r="M56" s="272"/>
    </row>
    <row r="57" spans="1:13" s="246" customFormat="1" ht="21" customHeight="1" x14ac:dyDescent="0.35">
      <c r="A57" s="252"/>
      <c r="B57" s="271"/>
      <c r="C57" s="272"/>
      <c r="D57" s="271"/>
      <c r="E57" s="272"/>
      <c r="F57" s="272"/>
      <c r="G57" s="272"/>
      <c r="H57" s="271"/>
      <c r="I57" s="272"/>
      <c r="J57" s="272"/>
      <c r="K57" s="272"/>
      <c r="L57" s="271"/>
      <c r="M57" s="272"/>
    </row>
    <row r="58" spans="1:13" s="246" customFormat="1" ht="21" customHeight="1" x14ac:dyDescent="0.35">
      <c r="A58" s="252"/>
      <c r="B58" s="271"/>
      <c r="C58" s="272"/>
      <c r="D58" s="271"/>
      <c r="E58" s="272"/>
      <c r="F58" s="272"/>
      <c r="G58" s="272"/>
      <c r="H58" s="271"/>
      <c r="I58" s="272"/>
      <c r="J58" s="272"/>
      <c r="K58" s="272"/>
      <c r="L58" s="271"/>
      <c r="M58" s="272"/>
    </row>
    <row r="59" spans="1:13" s="246" customFormat="1" ht="21" customHeight="1" x14ac:dyDescent="0.35">
      <c r="A59" s="252"/>
      <c r="B59" s="271"/>
      <c r="C59" s="272"/>
      <c r="D59" s="271"/>
      <c r="E59" s="272"/>
      <c r="F59" s="272"/>
      <c r="G59" s="272"/>
      <c r="H59" s="271"/>
      <c r="I59" s="272"/>
      <c r="J59" s="272"/>
      <c r="K59" s="272"/>
      <c r="L59" s="271"/>
      <c r="M59" s="272"/>
    </row>
    <row r="60" spans="1:13" s="246" customFormat="1" ht="21" customHeight="1" x14ac:dyDescent="0.35">
      <c r="A60" s="252"/>
      <c r="B60" s="271"/>
      <c r="C60" s="272"/>
      <c r="D60" s="271"/>
      <c r="E60" s="272"/>
      <c r="F60" s="272"/>
      <c r="G60" s="272"/>
      <c r="H60" s="271"/>
      <c r="I60" s="272"/>
      <c r="J60" s="272"/>
      <c r="K60" s="272"/>
      <c r="L60" s="271"/>
      <c r="M60" s="272"/>
    </row>
    <row r="61" spans="1:13" s="246" customFormat="1" ht="21" customHeight="1" x14ac:dyDescent="0.35">
      <c r="A61" s="252"/>
      <c r="B61" s="271"/>
      <c r="C61" s="272"/>
      <c r="D61" s="271"/>
      <c r="E61" s="272"/>
      <c r="F61" s="272"/>
      <c r="G61" s="272"/>
      <c r="H61" s="271"/>
      <c r="I61" s="272"/>
      <c r="J61" s="272"/>
      <c r="K61" s="272"/>
      <c r="L61" s="271"/>
      <c r="M61" s="272"/>
    </row>
    <row r="62" spans="1:13" s="246" customFormat="1" ht="21" customHeight="1" x14ac:dyDescent="0.35">
      <c r="A62" s="252"/>
      <c r="B62" s="271"/>
      <c r="C62" s="272"/>
      <c r="D62" s="271"/>
      <c r="E62" s="272"/>
      <c r="F62" s="272"/>
      <c r="G62" s="272"/>
      <c r="H62" s="271"/>
      <c r="I62" s="272"/>
      <c r="J62" s="272"/>
      <c r="K62" s="272"/>
      <c r="L62" s="271"/>
      <c r="M62" s="272"/>
    </row>
    <row r="63" spans="1:13" s="246" customFormat="1" ht="21" customHeight="1" x14ac:dyDescent="0.35">
      <c r="A63" s="252"/>
      <c r="B63" s="271"/>
      <c r="C63" s="272"/>
      <c r="D63" s="271"/>
      <c r="E63" s="272"/>
      <c r="F63" s="272"/>
      <c r="G63" s="272"/>
      <c r="H63" s="271"/>
      <c r="I63" s="272"/>
      <c r="J63" s="272"/>
      <c r="K63" s="272"/>
      <c r="L63" s="271"/>
      <c r="M63" s="272"/>
    </row>
    <row r="64" spans="1:13" s="246" customFormat="1" ht="21" customHeight="1" x14ac:dyDescent="0.35">
      <c r="A64" s="252"/>
      <c r="B64" s="271"/>
      <c r="C64" s="272"/>
      <c r="D64" s="271"/>
      <c r="E64" s="272"/>
      <c r="F64" s="272"/>
      <c r="G64" s="272"/>
      <c r="H64" s="271"/>
      <c r="I64" s="272"/>
      <c r="J64" s="272"/>
      <c r="K64" s="272"/>
      <c r="L64" s="271"/>
      <c r="M64" s="272"/>
    </row>
    <row r="65" spans="1:13" s="246" customFormat="1" ht="21" customHeight="1" x14ac:dyDescent="0.35">
      <c r="A65" s="252"/>
      <c r="B65" s="271"/>
      <c r="C65" s="272"/>
      <c r="D65" s="271"/>
      <c r="E65" s="272"/>
      <c r="F65" s="272"/>
      <c r="G65" s="272"/>
      <c r="H65" s="271"/>
      <c r="I65" s="272"/>
      <c r="J65" s="272"/>
      <c r="K65" s="272"/>
      <c r="L65" s="271"/>
      <c r="M65" s="272"/>
    </row>
    <row r="66" spans="1:13" s="279" customFormat="1" ht="23.25" customHeight="1" x14ac:dyDescent="0.35">
      <c r="A66" s="256" t="s">
        <v>16</v>
      </c>
      <c r="B66" s="294">
        <f>SUM(B54)</f>
        <v>13</v>
      </c>
      <c r="C66" s="266">
        <f t="shared" ref="C66:M66" si="4">SUM(C54:C65)</f>
        <v>1922006644420</v>
      </c>
      <c r="D66" s="273">
        <f t="shared" si="4"/>
        <v>13</v>
      </c>
      <c r="E66" s="274">
        <f t="shared" si="4"/>
        <v>6887620</v>
      </c>
      <c r="F66" s="294">
        <f t="shared" si="4"/>
        <v>12</v>
      </c>
      <c r="G66" s="274">
        <f t="shared" si="4"/>
        <v>6908620</v>
      </c>
      <c r="H66" s="294">
        <f t="shared" si="4"/>
        <v>12</v>
      </c>
      <c r="I66" s="274">
        <f t="shared" si="4"/>
        <v>6908620</v>
      </c>
      <c r="J66" s="294">
        <f t="shared" ref="J66:K66" si="5">SUM(J54:J65)</f>
        <v>12</v>
      </c>
      <c r="K66" s="274">
        <f t="shared" si="5"/>
        <v>6908620</v>
      </c>
      <c r="L66" s="273">
        <f t="shared" si="4"/>
        <v>62</v>
      </c>
      <c r="M66" s="274">
        <f t="shared" si="4"/>
        <v>1922034257900</v>
      </c>
    </row>
    <row r="67" spans="1:13" s="246" customFormat="1" ht="27" customHeight="1" x14ac:dyDescent="0.35">
      <c r="A67" s="265" t="s">
        <v>0</v>
      </c>
      <c r="B67" s="257">
        <f>SUM(B17+B34+B51+B66)</f>
        <v>90</v>
      </c>
      <c r="C67" s="266">
        <f>SUM(C17+C34+C51+C66)</f>
        <v>1922012647675</v>
      </c>
      <c r="D67" s="257">
        <f>SUM(D17+D34+D51+D66)</f>
        <v>103</v>
      </c>
      <c r="E67" s="267">
        <f>SUM(E17+E34+E66)</f>
        <v>12473013</v>
      </c>
      <c r="F67" s="257">
        <f t="shared" ref="F67:M67" si="6">SUM(F17+F34+F51+F66)</f>
        <v>122</v>
      </c>
      <c r="G67" s="267">
        <f t="shared" si="6"/>
        <v>32243488</v>
      </c>
      <c r="H67" s="257">
        <f t="shared" si="6"/>
        <v>131</v>
      </c>
      <c r="I67" s="267">
        <f t="shared" si="6"/>
        <v>24619998</v>
      </c>
      <c r="J67" s="257">
        <f>SUM(J17+J34+J51+J66)</f>
        <v>141</v>
      </c>
      <c r="K67" s="267">
        <f t="shared" ref="K67" si="7">SUM(K17+K34+K51+K66)</f>
        <v>51492728</v>
      </c>
      <c r="L67" s="257">
        <f t="shared" si="6"/>
        <v>587</v>
      </c>
      <c r="M67" s="267">
        <f t="shared" si="6"/>
        <v>1922140603902</v>
      </c>
    </row>
    <row r="68" spans="1:13" s="246" customFormat="1" ht="17.25" customHeight="1" x14ac:dyDescent="0.35">
      <c r="A68" s="280"/>
      <c r="B68" s="281"/>
      <c r="C68" s="282"/>
      <c r="D68" s="283"/>
      <c r="E68" s="284"/>
      <c r="F68" s="284"/>
      <c r="G68" s="284"/>
      <c r="H68" s="284"/>
      <c r="I68" s="284"/>
      <c r="J68" s="284"/>
      <c r="K68" s="284"/>
      <c r="L68" s="285"/>
      <c r="M68" s="283"/>
    </row>
    <row r="69" spans="1:13" s="246" customFormat="1" ht="17.25" customHeight="1" x14ac:dyDescent="0.35">
      <c r="A69" s="280"/>
      <c r="B69" s="281"/>
      <c r="C69" s="282"/>
      <c r="D69" s="286"/>
      <c r="E69" s="284"/>
      <c r="F69" s="284"/>
      <c r="G69" s="284"/>
      <c r="H69" s="284"/>
      <c r="I69" s="284"/>
      <c r="J69" s="284"/>
      <c r="K69" s="284"/>
      <c r="L69" s="285"/>
      <c r="M69" s="283"/>
    </row>
    <row r="70" spans="1:13" s="246" customFormat="1" ht="21" x14ac:dyDescent="0.35">
      <c r="A70" s="453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</row>
    <row r="71" spans="1:13" s="246" customFormat="1" ht="21" x14ac:dyDescent="0.35">
      <c r="A71" s="453"/>
      <c r="B71" s="453"/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453"/>
    </row>
    <row r="72" spans="1:13" s="246" customFormat="1" ht="21" x14ac:dyDescent="0.35">
      <c r="A72" s="453"/>
      <c r="B72" s="453"/>
      <c r="C72" s="453"/>
      <c r="D72" s="453"/>
      <c r="E72" s="453"/>
      <c r="F72" s="453"/>
      <c r="G72" s="453"/>
      <c r="H72" s="453"/>
      <c r="I72" s="453"/>
      <c r="J72" s="453"/>
      <c r="K72" s="453"/>
      <c r="L72" s="453"/>
      <c r="M72" s="453"/>
    </row>
    <row r="73" spans="1:13" s="246" customFormat="1" ht="21" x14ac:dyDescent="0.35">
      <c r="A73" s="453"/>
      <c r="B73" s="453"/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</row>
    <row r="74" spans="1:13" s="246" customFormat="1" ht="21" x14ac:dyDescent="0.35">
      <c r="A74" s="455"/>
      <c r="B74" s="455"/>
      <c r="C74" s="455"/>
      <c r="D74" s="455"/>
      <c r="E74" s="455"/>
      <c r="F74" s="455"/>
      <c r="G74" s="455"/>
      <c r="H74" s="455"/>
      <c r="I74" s="455"/>
      <c r="J74" s="455"/>
      <c r="K74" s="455"/>
      <c r="L74" s="455"/>
      <c r="M74" s="455"/>
    </row>
    <row r="75" spans="1:13" s="246" customFormat="1" ht="21" customHeight="1" x14ac:dyDescent="0.35">
      <c r="A75" s="287"/>
      <c r="B75" s="282"/>
      <c r="C75" s="287"/>
      <c r="D75" s="287"/>
      <c r="E75" s="454"/>
      <c r="F75" s="454"/>
      <c r="G75" s="454"/>
      <c r="H75" s="454"/>
      <c r="I75" s="454"/>
      <c r="J75" s="397"/>
      <c r="K75" s="397"/>
      <c r="L75" s="287"/>
      <c r="M75" s="287"/>
    </row>
    <row r="76" spans="1:13" s="246" customFormat="1" ht="21" x14ac:dyDescent="0.35">
      <c r="A76" s="288"/>
      <c r="B76" s="288"/>
      <c r="C76" s="288"/>
      <c r="D76" s="288"/>
      <c r="E76" s="289"/>
      <c r="F76" s="289"/>
      <c r="G76" s="289"/>
      <c r="H76" s="288"/>
      <c r="I76" s="288"/>
      <c r="J76" s="397"/>
      <c r="K76" s="397"/>
      <c r="L76" s="288"/>
      <c r="M76" s="288"/>
    </row>
    <row r="77" spans="1:13" s="246" customFormat="1" ht="21" x14ac:dyDescent="0.35">
      <c r="A77" s="288"/>
      <c r="B77" s="290"/>
      <c r="C77" s="291"/>
      <c r="D77" s="288"/>
      <c r="E77" s="289"/>
      <c r="F77" s="289"/>
      <c r="G77" s="289"/>
      <c r="H77" s="288"/>
      <c r="I77" s="288"/>
      <c r="J77" s="397"/>
      <c r="K77" s="397"/>
      <c r="L77" s="288"/>
      <c r="M77" s="288"/>
    </row>
    <row r="78" spans="1:13" ht="24" customHeight="1" x14ac:dyDescent="0.3">
      <c r="A78" s="8"/>
      <c r="B78" s="12"/>
      <c r="C78" s="2"/>
      <c r="D78" s="8"/>
      <c r="E78" s="20"/>
      <c r="F78" s="20"/>
      <c r="G78" s="20"/>
      <c r="H78" s="20"/>
      <c r="I78" s="20"/>
      <c r="J78" s="20"/>
      <c r="K78" s="20"/>
      <c r="L78" s="2"/>
      <c r="M78" s="8"/>
    </row>
    <row r="79" spans="1:13" x14ac:dyDescent="0.3">
      <c r="A79" s="8"/>
      <c r="B79" s="12"/>
      <c r="C79" s="2"/>
      <c r="D79" s="19"/>
      <c r="E79" s="19"/>
      <c r="F79" s="19"/>
      <c r="G79" s="19"/>
      <c r="H79" s="19"/>
      <c r="I79" s="19"/>
      <c r="J79" s="19"/>
      <c r="K79" s="19"/>
      <c r="L79" s="2"/>
      <c r="M79" s="8"/>
    </row>
    <row r="80" spans="1:13" ht="17.25" customHeight="1" x14ac:dyDescent="0.3">
      <c r="A80" s="8"/>
      <c r="B80" s="12"/>
      <c r="C80" s="12"/>
      <c r="D80" s="8"/>
      <c r="E80" s="19"/>
      <c r="F80" s="19"/>
      <c r="G80" s="19"/>
      <c r="H80" s="19"/>
      <c r="I80" s="19"/>
      <c r="J80" s="19"/>
      <c r="K80" s="19"/>
      <c r="L80" s="2"/>
      <c r="M80" s="8"/>
    </row>
    <row r="81" spans="1:13" ht="23.25" customHeight="1" x14ac:dyDescent="0.3">
      <c r="A81" s="8"/>
      <c r="B81" s="12"/>
      <c r="C81" s="2"/>
      <c r="D81" s="8"/>
      <c r="E81" s="15"/>
      <c r="F81" s="15"/>
      <c r="G81" s="15"/>
      <c r="H81" s="20"/>
      <c r="I81" s="20"/>
      <c r="J81" s="20"/>
      <c r="K81" s="20"/>
      <c r="L81" s="2"/>
      <c r="M81" s="8"/>
    </row>
    <row r="82" spans="1:13" ht="22.5" customHeight="1" x14ac:dyDescent="0.3">
      <c r="A82" s="8"/>
      <c r="B82" s="12"/>
      <c r="C82" s="2"/>
      <c r="D82" s="8"/>
      <c r="E82" s="19"/>
      <c r="F82" s="19"/>
      <c r="G82" s="19"/>
      <c r="H82" s="19"/>
      <c r="I82" s="19"/>
      <c r="J82" s="19"/>
      <c r="K82" s="19"/>
      <c r="L82" s="2"/>
      <c r="M82" s="8"/>
    </row>
    <row r="83" spans="1:13" ht="21.75" customHeight="1" x14ac:dyDescent="0.3">
      <c r="A83" s="8"/>
      <c r="B83" s="12"/>
      <c r="C83" s="12"/>
      <c r="D83" s="5"/>
      <c r="E83" s="18"/>
      <c r="F83" s="18"/>
      <c r="G83" s="18"/>
      <c r="H83" s="18"/>
      <c r="I83" s="18"/>
      <c r="J83" s="18"/>
      <c r="K83" s="18"/>
      <c r="L83" s="2"/>
      <c r="M83" s="8"/>
    </row>
    <row r="84" spans="1:13" ht="18.75" customHeight="1" x14ac:dyDescent="0.3">
      <c r="A84" s="8"/>
      <c r="B84" s="12"/>
      <c r="C84" s="2"/>
      <c r="D84" s="5"/>
      <c r="E84" s="15"/>
      <c r="F84" s="15"/>
      <c r="G84" s="15"/>
      <c r="H84" s="14"/>
      <c r="I84" s="15"/>
      <c r="J84" s="15"/>
      <c r="K84" s="15"/>
      <c r="L84" s="2"/>
      <c r="M84" s="8"/>
    </row>
    <row r="85" spans="1:13" ht="23.25" customHeight="1" x14ac:dyDescent="0.3">
      <c r="A85" s="8"/>
      <c r="B85" s="12"/>
      <c r="C85" s="2"/>
      <c r="D85" s="5"/>
      <c r="E85" s="8"/>
      <c r="F85" s="8"/>
      <c r="G85" s="8"/>
      <c r="H85" s="8"/>
      <c r="I85" s="8"/>
      <c r="J85" s="8"/>
      <c r="K85" s="8"/>
      <c r="L85" s="2"/>
      <c r="M85" s="8"/>
    </row>
    <row r="86" spans="1:13" ht="18.75" customHeight="1" x14ac:dyDescent="0.3">
      <c r="A86" s="8"/>
      <c r="B86" s="12"/>
      <c r="C86" s="12"/>
      <c r="D86" s="5"/>
      <c r="E86" s="8"/>
      <c r="F86" s="8"/>
      <c r="G86" s="8"/>
      <c r="H86" s="8"/>
      <c r="I86" s="8"/>
      <c r="J86" s="8"/>
      <c r="K86" s="8"/>
      <c r="L86" s="2"/>
      <c r="M86" s="8"/>
    </row>
    <row r="87" spans="1:13" ht="24.75" customHeight="1" x14ac:dyDescent="0.3">
      <c r="A87" s="8"/>
      <c r="B87" s="12"/>
      <c r="C87" s="2"/>
      <c r="D87" s="5"/>
      <c r="E87" s="14"/>
      <c r="F87" s="14"/>
      <c r="G87" s="14"/>
      <c r="H87" s="14"/>
      <c r="I87" s="14"/>
      <c r="J87" s="14"/>
      <c r="K87" s="14"/>
      <c r="L87" s="2"/>
      <c r="M87" s="8"/>
    </row>
    <row r="88" spans="1:13" ht="17.25" customHeight="1" x14ac:dyDescent="0.3">
      <c r="A88" s="8"/>
      <c r="B88" s="12"/>
      <c r="C88" s="2"/>
      <c r="D88" s="8"/>
      <c r="E88" s="8"/>
      <c r="F88" s="8"/>
      <c r="G88" s="8"/>
      <c r="H88" s="8"/>
      <c r="I88" s="8"/>
      <c r="J88" s="8"/>
      <c r="K88" s="8"/>
      <c r="L88" s="2"/>
      <c r="M88" s="8"/>
    </row>
    <row r="89" spans="1:13" ht="20.25" customHeight="1" x14ac:dyDescent="0.3">
      <c r="A89" s="8"/>
      <c r="B89" s="12"/>
      <c r="C89" s="12"/>
      <c r="D89" s="8"/>
      <c r="E89" s="21"/>
      <c r="F89" s="21"/>
      <c r="G89" s="21"/>
      <c r="H89" s="21"/>
      <c r="I89" s="21"/>
      <c r="J89" s="21"/>
      <c r="K89" s="21"/>
      <c r="L89" s="2"/>
      <c r="M89" s="8"/>
    </row>
    <row r="90" spans="1:13" x14ac:dyDescent="0.3">
      <c r="A90" s="8"/>
      <c r="B90" s="2"/>
      <c r="C90" s="2"/>
      <c r="D90" s="16"/>
      <c r="E90" s="22"/>
      <c r="F90" s="22"/>
      <c r="G90" s="22"/>
      <c r="H90" s="22"/>
      <c r="I90" s="22"/>
      <c r="J90" s="22"/>
      <c r="K90" s="22"/>
      <c r="L90" s="2"/>
      <c r="M90" s="8"/>
    </row>
    <row r="91" spans="1:13" x14ac:dyDescent="0.3">
      <c r="A91" s="10"/>
      <c r="B91" s="3"/>
      <c r="C91" s="3"/>
      <c r="D91" s="10"/>
      <c r="E91" s="3"/>
      <c r="F91" s="3"/>
      <c r="G91" s="3"/>
      <c r="H91" s="3"/>
      <c r="I91" s="3"/>
      <c r="J91" s="3"/>
      <c r="K91" s="3"/>
      <c r="L91" s="3"/>
      <c r="M91" s="10"/>
    </row>
    <row r="92" spans="1:13" x14ac:dyDescent="0.3">
      <c r="A92" s="10"/>
      <c r="B92" s="3"/>
      <c r="C92" s="3"/>
      <c r="D92" s="10"/>
      <c r="E92" s="3"/>
      <c r="F92" s="3"/>
      <c r="G92" s="3"/>
      <c r="H92" s="3"/>
      <c r="I92" s="3"/>
      <c r="J92" s="3"/>
      <c r="K92" s="3"/>
      <c r="L92" s="3"/>
      <c r="M92" s="10"/>
    </row>
    <row r="93" spans="1:13" x14ac:dyDescent="0.3">
      <c r="A93" s="451"/>
      <c r="B93" s="451"/>
      <c r="C93" s="451"/>
      <c r="D93" s="451"/>
      <c r="E93" s="451"/>
      <c r="F93" s="451"/>
      <c r="G93" s="451"/>
      <c r="H93" s="451"/>
      <c r="I93" s="451"/>
      <c r="J93" s="451"/>
      <c r="K93" s="451"/>
      <c r="L93" s="451"/>
      <c r="M93" s="451"/>
    </row>
    <row r="94" spans="1:13" x14ac:dyDescent="0.3">
      <c r="A94" s="451"/>
      <c r="B94" s="451"/>
      <c r="C94" s="451"/>
      <c r="D94" s="451"/>
      <c r="E94" s="451"/>
      <c r="F94" s="451"/>
      <c r="G94" s="451"/>
      <c r="H94" s="451"/>
      <c r="I94" s="451"/>
      <c r="J94" s="451"/>
      <c r="K94" s="451"/>
      <c r="L94" s="451"/>
      <c r="M94" s="451"/>
    </row>
    <row r="95" spans="1:13" x14ac:dyDescent="0.3">
      <c r="A95" s="451"/>
      <c r="B95" s="451"/>
      <c r="C95" s="451"/>
      <c r="D95" s="451"/>
      <c r="E95" s="451"/>
      <c r="F95" s="451"/>
      <c r="G95" s="451"/>
      <c r="H95" s="451"/>
      <c r="I95" s="451"/>
      <c r="J95" s="451"/>
      <c r="K95" s="451"/>
      <c r="L95" s="451"/>
      <c r="M95" s="451"/>
    </row>
    <row r="96" spans="1:13" x14ac:dyDescent="0.3">
      <c r="A96" s="452"/>
      <c r="B96" s="452"/>
      <c r="C96" s="452"/>
      <c r="D96" s="452"/>
      <c r="E96" s="452"/>
      <c r="F96" s="452"/>
      <c r="G96" s="452"/>
      <c r="H96" s="452"/>
      <c r="I96" s="452"/>
      <c r="J96" s="452"/>
      <c r="K96" s="452"/>
      <c r="L96" s="452"/>
      <c r="M96" s="452"/>
    </row>
    <row r="97" spans="1:13" x14ac:dyDescent="0.3">
      <c r="A97" s="452"/>
      <c r="B97" s="452"/>
      <c r="C97" s="452"/>
      <c r="D97" s="452"/>
      <c r="E97" s="452"/>
      <c r="F97" s="452"/>
      <c r="G97" s="452"/>
      <c r="H97" s="452"/>
      <c r="I97" s="452"/>
      <c r="J97" s="452"/>
      <c r="K97" s="452"/>
      <c r="L97" s="452"/>
      <c r="M97" s="452"/>
    </row>
    <row r="98" spans="1:13" x14ac:dyDescent="0.3">
      <c r="A98" s="8"/>
      <c r="B98" s="12"/>
      <c r="C98" s="8"/>
      <c r="D98" s="8"/>
      <c r="E98" s="450"/>
      <c r="F98" s="450"/>
      <c r="G98" s="450"/>
      <c r="H98" s="450"/>
      <c r="I98" s="450"/>
      <c r="J98" s="396"/>
      <c r="K98" s="396"/>
      <c r="L98" s="8"/>
      <c r="M98" s="8"/>
    </row>
    <row r="99" spans="1:13" x14ac:dyDescent="0.3">
      <c r="A99" s="16"/>
      <c r="B99" s="16"/>
      <c r="C99" s="16"/>
      <c r="D99" s="16"/>
      <c r="E99" s="17"/>
      <c r="F99" s="17"/>
      <c r="G99" s="17"/>
      <c r="H99" s="16"/>
      <c r="I99" s="16"/>
      <c r="J99" s="396"/>
      <c r="K99" s="396"/>
      <c r="L99" s="16"/>
      <c r="M99" s="16"/>
    </row>
    <row r="100" spans="1:13" x14ac:dyDescent="0.3">
      <c r="A100" s="16"/>
      <c r="B100" s="11"/>
      <c r="C100" s="4"/>
      <c r="D100" s="16"/>
      <c r="E100" s="17"/>
      <c r="F100" s="17"/>
      <c r="G100" s="17"/>
      <c r="H100" s="16"/>
      <c r="I100" s="16"/>
      <c r="J100" s="396"/>
      <c r="K100" s="396"/>
      <c r="L100" s="16"/>
      <c r="M100" s="16"/>
    </row>
    <row r="101" spans="1:13" x14ac:dyDescent="0.3">
      <c r="A101" s="8"/>
      <c r="B101" s="12"/>
      <c r="C101" s="2"/>
      <c r="D101" s="8"/>
      <c r="E101" s="20"/>
      <c r="F101" s="20"/>
      <c r="G101" s="20"/>
      <c r="H101" s="20"/>
      <c r="I101" s="20"/>
      <c r="J101" s="20"/>
      <c r="K101" s="20"/>
      <c r="L101" s="2"/>
      <c r="M101" s="8"/>
    </row>
    <row r="102" spans="1:13" x14ac:dyDescent="0.3">
      <c r="A102" s="8"/>
      <c r="B102" s="12"/>
      <c r="C102" s="2"/>
      <c r="D102" s="19"/>
      <c r="E102" s="19"/>
      <c r="F102" s="19"/>
      <c r="G102" s="19"/>
      <c r="H102" s="19"/>
      <c r="I102" s="19"/>
      <c r="J102" s="19"/>
      <c r="K102" s="19"/>
      <c r="L102" s="2"/>
      <c r="M102" s="8"/>
    </row>
    <row r="103" spans="1:13" x14ac:dyDescent="0.3">
      <c r="A103" s="8"/>
      <c r="B103" s="12"/>
      <c r="C103" s="12"/>
      <c r="D103" s="8"/>
      <c r="E103" s="19"/>
      <c r="F103" s="19"/>
      <c r="G103" s="19"/>
      <c r="H103" s="19"/>
      <c r="I103" s="19"/>
      <c r="J103" s="19"/>
      <c r="K103" s="19"/>
      <c r="L103" s="2"/>
      <c r="M103" s="8"/>
    </row>
    <row r="104" spans="1:13" ht="21" customHeight="1" x14ac:dyDescent="0.3">
      <c r="A104" s="8"/>
      <c r="B104" s="12"/>
      <c r="C104" s="2"/>
      <c r="D104" s="8"/>
      <c r="E104" s="20"/>
      <c r="F104" s="20"/>
      <c r="G104" s="20"/>
      <c r="H104" s="20"/>
      <c r="I104" s="20"/>
      <c r="J104" s="20"/>
      <c r="K104" s="20"/>
      <c r="L104" s="2"/>
      <c r="M104" s="8"/>
    </row>
    <row r="105" spans="1:13" x14ac:dyDescent="0.3">
      <c r="A105" s="8"/>
      <c r="B105" s="12"/>
      <c r="C105" s="2"/>
      <c r="D105" s="8"/>
      <c r="E105" s="19"/>
      <c r="F105" s="19"/>
      <c r="G105" s="19"/>
      <c r="H105" s="19"/>
      <c r="I105" s="19"/>
      <c r="J105" s="19"/>
      <c r="K105" s="19"/>
      <c r="L105" s="2"/>
      <c r="M105" s="8"/>
    </row>
    <row r="106" spans="1:13" ht="22.5" customHeight="1" x14ac:dyDescent="0.3">
      <c r="A106" s="8"/>
      <c r="B106" s="12"/>
      <c r="C106" s="12"/>
      <c r="D106" s="8"/>
      <c r="E106" s="18"/>
      <c r="F106" s="18"/>
      <c r="G106" s="18"/>
      <c r="H106" s="18"/>
      <c r="I106" s="18"/>
      <c r="J106" s="18"/>
      <c r="K106" s="18"/>
      <c r="L106" s="2"/>
      <c r="M106" s="8"/>
    </row>
  </sheetData>
  <mergeCells count="34">
    <mergeCell ref="A38:M38"/>
    <mergeCell ref="L6:M6"/>
    <mergeCell ref="A36:M36"/>
    <mergeCell ref="A37:M37"/>
    <mergeCell ref="B6:C6"/>
    <mergeCell ref="A6:A8"/>
    <mergeCell ref="D6:E6"/>
    <mergeCell ref="A39:M39"/>
    <mergeCell ref="A40:A42"/>
    <mergeCell ref="B40:C40"/>
    <mergeCell ref="D40:E40"/>
    <mergeCell ref="H40:I40"/>
    <mergeCell ref="F40:G40"/>
    <mergeCell ref="J40:K40"/>
    <mergeCell ref="L40:M40"/>
    <mergeCell ref="E98:I98"/>
    <mergeCell ref="A95:M95"/>
    <mergeCell ref="A96:M96"/>
    <mergeCell ref="A97:M97"/>
    <mergeCell ref="A70:M70"/>
    <mergeCell ref="A71:M71"/>
    <mergeCell ref="A93:M93"/>
    <mergeCell ref="A94:M94"/>
    <mergeCell ref="E75:I75"/>
    <mergeCell ref="A72:M72"/>
    <mergeCell ref="A73:M73"/>
    <mergeCell ref="A74:M74"/>
    <mergeCell ref="A3:M3"/>
    <mergeCell ref="F6:G6"/>
    <mergeCell ref="H6:I6"/>
    <mergeCell ref="A2:M2"/>
    <mergeCell ref="J6:K6"/>
    <mergeCell ref="A4:M4"/>
    <mergeCell ref="A5:M5"/>
  </mergeCells>
  <phoneticPr fontId="2" type="noConversion"/>
  <printOptions horizontalCentered="1"/>
  <pageMargins left="0" right="0" top="0.74803149606299213" bottom="0.74803149606299213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W360"/>
  <sheetViews>
    <sheetView view="pageBreakPreview" topLeftCell="A337" zoomScale="70" zoomScaleNormal="100" zoomScaleSheetLayoutView="70" workbookViewId="0">
      <selection activeCell="E353" sqref="E353"/>
    </sheetView>
  </sheetViews>
  <sheetFormatPr defaultColWidth="9.140625" defaultRowHeight="27" customHeight="1" x14ac:dyDescent="0.35"/>
  <cols>
    <col min="1" max="1" width="7.7109375" style="55" customWidth="1"/>
    <col min="2" max="2" width="35" style="38" customWidth="1"/>
    <col min="3" max="3" width="20.85546875" style="38" customWidth="1"/>
    <col min="4" max="4" width="42.42578125" style="38" customWidth="1"/>
    <col min="5" max="5" width="35.42578125" style="55" customWidth="1"/>
    <col min="6" max="9" width="16.7109375" style="55" customWidth="1"/>
    <col min="10" max="10" width="16.7109375" style="374" customWidth="1"/>
    <col min="11" max="11" width="17.7109375" style="38" customWidth="1"/>
    <col min="12" max="12" width="9.140625" style="38"/>
    <col min="13" max="127" width="9.140625" style="45"/>
    <col min="128" max="16384" width="9.140625" style="38"/>
  </cols>
  <sheetData>
    <row r="1" spans="1:11" ht="27" customHeight="1" x14ac:dyDescent="0.35">
      <c r="A1" s="373"/>
      <c r="B1" s="101"/>
      <c r="C1" s="101"/>
      <c r="D1" s="101"/>
      <c r="E1" s="102">
        <v>94</v>
      </c>
      <c r="F1" s="102"/>
      <c r="G1" s="103"/>
      <c r="H1" s="103"/>
      <c r="I1" s="103"/>
      <c r="J1" s="103"/>
      <c r="K1" s="105" t="s">
        <v>795</v>
      </c>
    </row>
    <row r="2" spans="1:11" ht="27" customHeight="1" x14ac:dyDescent="0.4">
      <c r="A2" s="445" t="s">
        <v>74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1" ht="27" customHeight="1" x14ac:dyDescent="0.4">
      <c r="A3" s="445" t="s">
        <v>895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</row>
    <row r="4" spans="1:11" ht="27" customHeight="1" x14ac:dyDescent="0.4">
      <c r="A4" s="445" t="s">
        <v>1016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</row>
    <row r="5" spans="1:11" ht="27" customHeight="1" x14ac:dyDescent="0.35">
      <c r="A5" s="371"/>
      <c r="B5" s="66"/>
      <c r="C5" s="371"/>
      <c r="D5" s="66"/>
      <c r="E5" s="66" t="s">
        <v>7</v>
      </c>
      <c r="F5" s="442" t="s">
        <v>15</v>
      </c>
      <c r="G5" s="443"/>
      <c r="H5" s="443"/>
      <c r="I5" s="443"/>
      <c r="J5" s="444"/>
      <c r="K5" s="90" t="s">
        <v>34</v>
      </c>
    </row>
    <row r="6" spans="1:11" ht="27" customHeight="1" x14ac:dyDescent="0.35">
      <c r="A6" s="67" t="s">
        <v>5</v>
      </c>
      <c r="B6" s="68" t="s">
        <v>75</v>
      </c>
      <c r="C6" s="67" t="s">
        <v>76</v>
      </c>
      <c r="D6" s="68" t="s">
        <v>77</v>
      </c>
      <c r="E6" s="68" t="s">
        <v>78</v>
      </c>
      <c r="F6" s="371">
        <v>2561</v>
      </c>
      <c r="G6" s="66">
        <v>2562</v>
      </c>
      <c r="H6" s="66">
        <v>2563</v>
      </c>
      <c r="I6" s="66">
        <v>2564</v>
      </c>
      <c r="J6" s="66">
        <v>2565</v>
      </c>
      <c r="K6" s="83" t="s">
        <v>72</v>
      </c>
    </row>
    <row r="7" spans="1:11" ht="27" customHeight="1" x14ac:dyDescent="0.35">
      <c r="A7" s="70"/>
      <c r="B7" s="71"/>
      <c r="C7" s="72"/>
      <c r="D7" s="71"/>
      <c r="E7" s="73"/>
      <c r="F7" s="70" t="s">
        <v>2</v>
      </c>
      <c r="G7" s="73" t="s">
        <v>2</v>
      </c>
      <c r="H7" s="73" t="s">
        <v>2</v>
      </c>
      <c r="I7" s="73" t="s">
        <v>2</v>
      </c>
      <c r="J7" s="73" t="s">
        <v>2</v>
      </c>
      <c r="K7" s="91" t="s">
        <v>71</v>
      </c>
    </row>
    <row r="8" spans="1:11" ht="27" customHeight="1" x14ac:dyDescent="0.35">
      <c r="A8" s="90">
        <v>1</v>
      </c>
      <c r="B8" s="74" t="s">
        <v>351</v>
      </c>
      <c r="C8" s="183" t="s">
        <v>353</v>
      </c>
      <c r="D8" s="183" t="s">
        <v>1407</v>
      </c>
      <c r="E8" s="122" t="s">
        <v>1595</v>
      </c>
      <c r="F8" s="127" t="s">
        <v>824</v>
      </c>
      <c r="G8" s="127" t="s">
        <v>824</v>
      </c>
      <c r="H8" s="127">
        <v>14500</v>
      </c>
      <c r="I8" s="127" t="s">
        <v>824</v>
      </c>
      <c r="J8" s="127" t="s">
        <v>824</v>
      </c>
      <c r="K8" s="90" t="s">
        <v>745</v>
      </c>
    </row>
    <row r="9" spans="1:11" ht="27" customHeight="1" x14ac:dyDescent="0.35">
      <c r="A9" s="83"/>
      <c r="B9" s="77"/>
      <c r="C9" s="187"/>
      <c r="D9" s="187"/>
      <c r="E9" s="78" t="s">
        <v>1596</v>
      </c>
      <c r="F9" s="84"/>
      <c r="G9" s="84"/>
      <c r="H9" s="84"/>
      <c r="I9" s="84"/>
      <c r="J9" s="84"/>
      <c r="K9" s="83"/>
    </row>
    <row r="10" spans="1:11" ht="27" customHeight="1" x14ac:dyDescent="0.35">
      <c r="A10" s="90">
        <v>2</v>
      </c>
      <c r="B10" s="74" t="s">
        <v>351</v>
      </c>
      <c r="C10" s="183" t="s">
        <v>353</v>
      </c>
      <c r="D10" s="183" t="s">
        <v>766</v>
      </c>
      <c r="E10" s="122" t="s">
        <v>1594</v>
      </c>
      <c r="F10" s="127" t="s">
        <v>824</v>
      </c>
      <c r="G10" s="127" t="s">
        <v>824</v>
      </c>
      <c r="H10" s="127">
        <v>7500</v>
      </c>
      <c r="I10" s="127">
        <v>7500</v>
      </c>
      <c r="J10" s="127" t="s">
        <v>824</v>
      </c>
      <c r="K10" s="90" t="s">
        <v>745</v>
      </c>
    </row>
    <row r="11" spans="1:11" ht="27" customHeight="1" x14ac:dyDescent="0.35">
      <c r="A11" s="83"/>
      <c r="B11" s="77"/>
      <c r="C11" s="187"/>
      <c r="D11" s="187"/>
      <c r="E11" s="115"/>
      <c r="F11" s="84"/>
      <c r="G11" s="84"/>
      <c r="H11" s="84"/>
      <c r="I11" s="84"/>
      <c r="J11" s="84"/>
      <c r="K11" s="83"/>
    </row>
    <row r="12" spans="1:11" ht="27" customHeight="1" x14ac:dyDescent="0.35">
      <c r="A12" s="90">
        <v>3</v>
      </c>
      <c r="B12" s="74" t="s">
        <v>351</v>
      </c>
      <c r="C12" s="183" t="s">
        <v>353</v>
      </c>
      <c r="D12" s="183" t="s">
        <v>766</v>
      </c>
      <c r="E12" s="77" t="s">
        <v>1597</v>
      </c>
      <c r="F12" s="127" t="s">
        <v>824</v>
      </c>
      <c r="G12" s="127" t="s">
        <v>824</v>
      </c>
      <c r="H12" s="236">
        <v>22000</v>
      </c>
      <c r="I12" s="127" t="s">
        <v>824</v>
      </c>
      <c r="J12" s="127" t="s">
        <v>824</v>
      </c>
      <c r="K12" s="90" t="s">
        <v>745</v>
      </c>
    </row>
    <row r="13" spans="1:11" ht="27" customHeight="1" x14ac:dyDescent="0.35">
      <c r="A13" s="83"/>
      <c r="B13" s="77"/>
      <c r="C13" s="187"/>
      <c r="D13" s="187"/>
      <c r="E13" s="77"/>
      <c r="F13" s="84"/>
      <c r="G13" s="84"/>
      <c r="H13" s="84"/>
      <c r="I13" s="84"/>
      <c r="J13" s="84"/>
      <c r="K13" s="83"/>
    </row>
    <row r="14" spans="1:11" ht="27" customHeight="1" x14ac:dyDescent="0.35">
      <c r="A14" s="90">
        <v>4</v>
      </c>
      <c r="B14" s="74" t="s">
        <v>351</v>
      </c>
      <c r="C14" s="183" t="s">
        <v>353</v>
      </c>
      <c r="D14" s="183" t="s">
        <v>595</v>
      </c>
      <c r="E14" s="74" t="s">
        <v>768</v>
      </c>
      <c r="F14" s="127" t="s">
        <v>824</v>
      </c>
      <c r="G14" s="236">
        <v>0</v>
      </c>
      <c r="H14" s="236">
        <v>0</v>
      </c>
      <c r="I14" s="236">
        <v>0</v>
      </c>
      <c r="J14" s="127">
        <v>787000</v>
      </c>
      <c r="K14" s="90" t="s">
        <v>9</v>
      </c>
    </row>
    <row r="15" spans="1:11" ht="27" customHeight="1" x14ac:dyDescent="0.35">
      <c r="A15" s="83"/>
      <c r="B15" s="77"/>
      <c r="C15" s="187"/>
      <c r="D15" s="187"/>
      <c r="E15" s="77"/>
      <c r="F15" s="84"/>
      <c r="G15" s="84"/>
      <c r="H15" s="84"/>
      <c r="I15" s="84"/>
      <c r="J15" s="84"/>
      <c r="K15" s="83"/>
    </row>
    <row r="16" spans="1:11" ht="27" customHeight="1" x14ac:dyDescent="0.35">
      <c r="A16" s="90">
        <v>5</v>
      </c>
      <c r="B16" s="74" t="s">
        <v>351</v>
      </c>
      <c r="C16" s="121" t="s">
        <v>353</v>
      </c>
      <c r="D16" s="121" t="s">
        <v>821</v>
      </c>
      <c r="E16" s="122" t="s">
        <v>822</v>
      </c>
      <c r="F16" s="236">
        <v>0</v>
      </c>
      <c r="G16" s="236">
        <v>0</v>
      </c>
      <c r="H16" s="127">
        <v>30000</v>
      </c>
      <c r="I16" s="127">
        <v>30000</v>
      </c>
      <c r="J16" s="127">
        <v>30000</v>
      </c>
      <c r="K16" s="66" t="s">
        <v>9</v>
      </c>
    </row>
    <row r="17" spans="1:11" ht="27" customHeight="1" x14ac:dyDescent="0.35">
      <c r="A17" s="91"/>
      <c r="B17" s="114"/>
      <c r="C17" s="114"/>
      <c r="D17" s="114"/>
      <c r="E17" s="115"/>
      <c r="F17" s="136"/>
      <c r="G17" s="91"/>
      <c r="H17" s="91"/>
      <c r="I17" s="91"/>
      <c r="J17" s="91"/>
      <c r="K17" s="73"/>
    </row>
    <row r="18" spans="1:11" ht="27" customHeight="1" x14ac:dyDescent="0.35">
      <c r="A18" s="90">
        <v>6</v>
      </c>
      <c r="B18" s="74" t="s">
        <v>351</v>
      </c>
      <c r="C18" s="121" t="s">
        <v>353</v>
      </c>
      <c r="D18" s="121" t="s">
        <v>821</v>
      </c>
      <c r="E18" s="122" t="s">
        <v>823</v>
      </c>
      <c r="F18" s="236">
        <v>0</v>
      </c>
      <c r="G18" s="236">
        <v>0</v>
      </c>
      <c r="H18" s="127">
        <v>20000</v>
      </c>
      <c r="I18" s="127">
        <v>20000</v>
      </c>
      <c r="J18" s="127">
        <v>20000</v>
      </c>
      <c r="K18" s="66" t="s">
        <v>9</v>
      </c>
    </row>
    <row r="19" spans="1:11" ht="27" customHeight="1" x14ac:dyDescent="0.35">
      <c r="A19" s="91"/>
      <c r="B19" s="114"/>
      <c r="C19" s="114"/>
      <c r="D19" s="114"/>
      <c r="E19" s="115"/>
      <c r="F19" s="136"/>
      <c r="G19" s="91"/>
      <c r="H19" s="91"/>
      <c r="I19" s="91"/>
      <c r="J19" s="91"/>
      <c r="K19" s="73"/>
    </row>
    <row r="20" spans="1:11" ht="27" customHeight="1" x14ac:dyDescent="0.35">
      <c r="A20" s="90">
        <v>7</v>
      </c>
      <c r="B20" s="388" t="s">
        <v>351</v>
      </c>
      <c r="C20" s="121" t="s">
        <v>353</v>
      </c>
      <c r="D20" s="121" t="s">
        <v>821</v>
      </c>
      <c r="E20" s="122" t="s">
        <v>1388</v>
      </c>
      <c r="F20" s="236">
        <v>4300</v>
      </c>
      <c r="G20" s="236">
        <v>0</v>
      </c>
      <c r="H20" s="236">
        <v>8600</v>
      </c>
      <c r="I20" s="236">
        <v>4300</v>
      </c>
      <c r="J20" s="236">
        <v>4300</v>
      </c>
      <c r="K20" s="66" t="s">
        <v>9</v>
      </c>
    </row>
    <row r="21" spans="1:11" ht="27" customHeight="1" x14ac:dyDescent="0.35">
      <c r="A21" s="83"/>
      <c r="B21" s="391"/>
      <c r="C21" s="69"/>
      <c r="D21" s="69"/>
      <c r="E21" s="78"/>
      <c r="F21" s="84"/>
      <c r="G21" s="83"/>
      <c r="H21" s="83"/>
      <c r="I21" s="83"/>
      <c r="J21" s="68"/>
      <c r="K21" s="68"/>
    </row>
    <row r="22" spans="1:11" ht="27" customHeight="1" x14ac:dyDescent="0.35">
      <c r="A22" s="90">
        <v>8</v>
      </c>
      <c r="B22" s="388" t="s">
        <v>351</v>
      </c>
      <c r="C22" s="183" t="s">
        <v>353</v>
      </c>
      <c r="D22" s="183" t="s">
        <v>766</v>
      </c>
      <c r="E22" s="122" t="s">
        <v>767</v>
      </c>
      <c r="F22" s="127">
        <v>2500</v>
      </c>
      <c r="G22" s="236">
        <v>0</v>
      </c>
      <c r="H22" s="236">
        <v>0</v>
      </c>
      <c r="I22" s="236">
        <v>0</v>
      </c>
      <c r="J22" s="127">
        <v>2500</v>
      </c>
      <c r="K22" s="66" t="s">
        <v>9</v>
      </c>
    </row>
    <row r="23" spans="1:11" ht="27" customHeight="1" x14ac:dyDescent="0.35">
      <c r="A23" s="83"/>
      <c r="B23" s="389"/>
      <c r="C23" s="366"/>
      <c r="D23" s="187"/>
      <c r="E23" s="78"/>
      <c r="F23" s="387"/>
      <c r="G23" s="340"/>
      <c r="H23" s="340"/>
      <c r="I23" s="340"/>
      <c r="J23" s="84"/>
      <c r="K23" s="68"/>
    </row>
    <row r="24" spans="1:11" ht="27" customHeight="1" x14ac:dyDescent="0.35">
      <c r="A24" s="90">
        <v>9</v>
      </c>
      <c r="B24" s="121" t="s">
        <v>351</v>
      </c>
      <c r="C24" s="121" t="s">
        <v>353</v>
      </c>
      <c r="D24" s="121" t="s">
        <v>766</v>
      </c>
      <c r="E24" s="122" t="s">
        <v>1389</v>
      </c>
      <c r="F24" s="127">
        <v>20000</v>
      </c>
      <c r="G24" s="127">
        <v>20000</v>
      </c>
      <c r="H24" s="127" t="s">
        <v>824</v>
      </c>
      <c r="I24" s="90" t="s">
        <v>824</v>
      </c>
      <c r="J24" s="90" t="s">
        <v>824</v>
      </c>
      <c r="K24" s="90" t="s">
        <v>745</v>
      </c>
    </row>
    <row r="25" spans="1:11" ht="27" customHeight="1" x14ac:dyDescent="0.35">
      <c r="A25" s="91"/>
      <c r="B25" s="116"/>
      <c r="C25" s="71"/>
      <c r="D25" s="71"/>
      <c r="E25" s="115" t="s">
        <v>1390</v>
      </c>
      <c r="F25" s="115"/>
      <c r="G25" s="128"/>
      <c r="H25" s="128"/>
      <c r="I25" s="128"/>
      <c r="J25" s="128"/>
      <c r="K25" s="73"/>
    </row>
    <row r="26" spans="1:11" ht="27" customHeight="1" x14ac:dyDescent="0.35">
      <c r="A26" s="90">
        <v>10</v>
      </c>
      <c r="B26" s="388" t="s">
        <v>351</v>
      </c>
      <c r="C26" s="183" t="s">
        <v>353</v>
      </c>
      <c r="D26" s="183" t="s">
        <v>766</v>
      </c>
      <c r="E26" s="122" t="s">
        <v>1391</v>
      </c>
      <c r="F26" s="127">
        <v>5000</v>
      </c>
      <c r="G26" s="127">
        <v>5000</v>
      </c>
      <c r="H26" s="127">
        <v>5000</v>
      </c>
      <c r="I26" s="127">
        <v>5000</v>
      </c>
      <c r="J26" s="127">
        <v>5000</v>
      </c>
      <c r="K26" s="66" t="s">
        <v>9</v>
      </c>
    </row>
    <row r="27" spans="1:11" ht="27" customHeight="1" x14ac:dyDescent="0.35">
      <c r="A27" s="83"/>
      <c r="B27" s="389"/>
      <c r="C27" s="187"/>
      <c r="D27" s="187"/>
      <c r="E27" s="69"/>
      <c r="F27" s="78"/>
      <c r="G27" s="84"/>
      <c r="H27" s="84"/>
      <c r="I27" s="84"/>
      <c r="J27" s="84"/>
      <c r="K27" s="83"/>
    </row>
    <row r="28" spans="1:11" ht="27" customHeight="1" x14ac:dyDescent="0.35">
      <c r="A28" s="83"/>
      <c r="B28" s="69"/>
      <c r="C28" s="82"/>
      <c r="D28" s="69"/>
      <c r="E28" s="78"/>
      <c r="F28" s="387"/>
      <c r="G28" s="83"/>
      <c r="H28" s="83"/>
      <c r="I28" s="83"/>
      <c r="J28" s="83"/>
      <c r="K28" s="68"/>
    </row>
    <row r="29" spans="1:11" ht="27" customHeight="1" x14ac:dyDescent="0.35">
      <c r="A29" s="83"/>
      <c r="B29" s="391"/>
      <c r="C29" s="82"/>
      <c r="D29" s="69"/>
      <c r="E29" s="78"/>
      <c r="F29" s="387"/>
      <c r="G29" s="83"/>
      <c r="H29" s="83"/>
      <c r="I29" s="83"/>
      <c r="J29" s="83"/>
      <c r="K29" s="68"/>
    </row>
    <row r="30" spans="1:11" ht="27" customHeight="1" x14ac:dyDescent="0.35">
      <c r="A30" s="91"/>
      <c r="B30" s="390"/>
      <c r="C30" s="419"/>
      <c r="D30" s="114"/>
      <c r="E30" s="115"/>
      <c r="F30" s="420"/>
      <c r="G30" s="91"/>
      <c r="H30" s="91"/>
      <c r="I30" s="91"/>
      <c r="J30" s="91"/>
      <c r="K30" s="73"/>
    </row>
    <row r="31" spans="1:11" ht="27" customHeight="1" x14ac:dyDescent="0.35">
      <c r="A31" s="373"/>
      <c r="B31" s="101"/>
      <c r="C31" s="101"/>
      <c r="D31" s="101"/>
      <c r="E31" s="102">
        <v>95</v>
      </c>
      <c r="F31" s="102"/>
      <c r="G31" s="103"/>
      <c r="H31" s="103"/>
      <c r="I31" s="103"/>
      <c r="J31" s="103"/>
      <c r="K31" s="108" t="s">
        <v>795</v>
      </c>
    </row>
    <row r="32" spans="1:11" ht="27" customHeight="1" x14ac:dyDescent="0.4">
      <c r="A32" s="445" t="s">
        <v>74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</row>
    <row r="33" spans="1:11" ht="27" customHeight="1" x14ac:dyDescent="0.4">
      <c r="A33" s="445" t="s">
        <v>895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</row>
    <row r="34" spans="1:11" ht="27" customHeight="1" x14ac:dyDescent="0.4">
      <c r="A34" s="445" t="s">
        <v>1016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</row>
    <row r="35" spans="1:11" ht="27" customHeight="1" x14ac:dyDescent="0.35">
      <c r="A35" s="377"/>
      <c r="B35" s="66"/>
      <c r="C35" s="377"/>
      <c r="D35" s="66"/>
      <c r="E35" s="66" t="s">
        <v>7</v>
      </c>
      <c r="F35" s="442" t="s">
        <v>15</v>
      </c>
      <c r="G35" s="443"/>
      <c r="H35" s="443"/>
      <c r="I35" s="443"/>
      <c r="J35" s="444"/>
      <c r="K35" s="90" t="s">
        <v>34</v>
      </c>
    </row>
    <row r="36" spans="1:11" ht="27" customHeight="1" x14ac:dyDescent="0.35">
      <c r="A36" s="67" t="s">
        <v>5</v>
      </c>
      <c r="B36" s="68" t="s">
        <v>75</v>
      </c>
      <c r="C36" s="67" t="s">
        <v>76</v>
      </c>
      <c r="D36" s="68" t="s">
        <v>77</v>
      </c>
      <c r="E36" s="68" t="s">
        <v>78</v>
      </c>
      <c r="F36" s="377">
        <v>2561</v>
      </c>
      <c r="G36" s="66">
        <v>2562</v>
      </c>
      <c r="H36" s="66">
        <v>2563</v>
      </c>
      <c r="I36" s="66">
        <v>2564</v>
      </c>
      <c r="J36" s="66">
        <v>2565</v>
      </c>
      <c r="K36" s="83" t="s">
        <v>72</v>
      </c>
    </row>
    <row r="37" spans="1:11" ht="27" customHeight="1" x14ac:dyDescent="0.35">
      <c r="A37" s="70"/>
      <c r="B37" s="71"/>
      <c r="C37" s="72"/>
      <c r="D37" s="71"/>
      <c r="E37" s="73"/>
      <c r="F37" s="70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91" t="s">
        <v>71</v>
      </c>
    </row>
    <row r="38" spans="1:11" ht="27" customHeight="1" x14ac:dyDescent="0.35">
      <c r="A38" s="90">
        <v>11</v>
      </c>
      <c r="B38" s="74" t="s">
        <v>351</v>
      </c>
      <c r="C38" s="121" t="s">
        <v>353</v>
      </c>
      <c r="D38" s="121" t="s">
        <v>1411</v>
      </c>
      <c r="E38" s="122" t="s">
        <v>1657</v>
      </c>
      <c r="F38" s="226" t="s">
        <v>824</v>
      </c>
      <c r="G38" s="226" t="s">
        <v>824</v>
      </c>
      <c r="H38" s="236">
        <v>30000</v>
      </c>
      <c r="I38" s="226" t="s">
        <v>824</v>
      </c>
      <c r="J38" s="226" t="s">
        <v>824</v>
      </c>
      <c r="K38" s="66" t="s">
        <v>9</v>
      </c>
    </row>
    <row r="39" spans="1:11" ht="27" customHeight="1" x14ac:dyDescent="0.35">
      <c r="A39" s="91"/>
      <c r="B39" s="77"/>
      <c r="C39" s="77"/>
      <c r="D39" s="77"/>
      <c r="E39" s="115"/>
      <c r="F39" s="79"/>
      <c r="G39" s="78"/>
      <c r="H39" s="78"/>
      <c r="I39" s="78"/>
      <c r="J39" s="78"/>
      <c r="K39" s="68"/>
    </row>
    <row r="40" spans="1:11" ht="27" customHeight="1" x14ac:dyDescent="0.35">
      <c r="A40" s="90">
        <v>12</v>
      </c>
      <c r="B40" s="74" t="s">
        <v>352</v>
      </c>
      <c r="C40" s="121" t="s">
        <v>353</v>
      </c>
      <c r="D40" s="121" t="s">
        <v>354</v>
      </c>
      <c r="E40" s="122" t="s">
        <v>1493</v>
      </c>
      <c r="F40" s="226" t="s">
        <v>824</v>
      </c>
      <c r="G40" s="226" t="s">
        <v>824</v>
      </c>
      <c r="H40" s="236">
        <v>23800</v>
      </c>
      <c r="I40" s="226" t="s">
        <v>824</v>
      </c>
      <c r="J40" s="226" t="s">
        <v>824</v>
      </c>
      <c r="K40" s="66" t="s">
        <v>9</v>
      </c>
    </row>
    <row r="41" spans="1:11" ht="27" customHeight="1" x14ac:dyDescent="0.35">
      <c r="A41" s="83"/>
      <c r="B41" s="77"/>
      <c r="C41" s="187"/>
      <c r="D41" s="187"/>
      <c r="E41" s="77" t="s">
        <v>1494</v>
      </c>
      <c r="F41" s="84"/>
      <c r="G41" s="84"/>
      <c r="H41" s="84"/>
      <c r="I41" s="84"/>
      <c r="J41" s="84"/>
      <c r="K41" s="83" t="s">
        <v>1387</v>
      </c>
    </row>
    <row r="42" spans="1:11" ht="27" customHeight="1" x14ac:dyDescent="0.35">
      <c r="A42" s="90">
        <v>13</v>
      </c>
      <c r="B42" s="74" t="s">
        <v>352</v>
      </c>
      <c r="C42" s="121" t="s">
        <v>353</v>
      </c>
      <c r="D42" s="121" t="s">
        <v>354</v>
      </c>
      <c r="E42" s="122" t="s">
        <v>1493</v>
      </c>
      <c r="F42" s="226" t="s">
        <v>824</v>
      </c>
      <c r="G42" s="226" t="s">
        <v>824</v>
      </c>
      <c r="H42" s="226" t="s">
        <v>824</v>
      </c>
      <c r="I42" s="226">
        <v>20650</v>
      </c>
      <c r="J42" s="226" t="s">
        <v>824</v>
      </c>
      <c r="K42" s="66" t="s">
        <v>9</v>
      </c>
    </row>
    <row r="43" spans="1:11" ht="27" customHeight="1" x14ac:dyDescent="0.35">
      <c r="A43" s="83"/>
      <c r="B43" s="77"/>
      <c r="C43" s="187"/>
      <c r="D43" s="187"/>
      <c r="E43" s="77" t="s">
        <v>1495</v>
      </c>
      <c r="F43" s="84"/>
      <c r="G43" s="84"/>
      <c r="H43" s="84"/>
      <c r="I43" s="84"/>
      <c r="J43" s="84"/>
      <c r="K43" s="83" t="s">
        <v>1387</v>
      </c>
    </row>
    <row r="44" spans="1:11" ht="27" customHeight="1" x14ac:dyDescent="0.35">
      <c r="A44" s="83"/>
      <c r="B44" s="77"/>
      <c r="C44" s="187"/>
      <c r="D44" s="187"/>
      <c r="E44" s="77" t="s">
        <v>1496</v>
      </c>
      <c r="F44" s="84"/>
      <c r="G44" s="340"/>
      <c r="H44" s="340"/>
      <c r="I44" s="340"/>
      <c r="J44" s="340"/>
      <c r="K44" s="83"/>
    </row>
    <row r="45" spans="1:11" ht="27" customHeight="1" x14ac:dyDescent="0.35">
      <c r="A45" s="90">
        <v>14</v>
      </c>
      <c r="B45" s="74" t="s">
        <v>352</v>
      </c>
      <c r="C45" s="121" t="s">
        <v>353</v>
      </c>
      <c r="D45" s="121" t="s">
        <v>354</v>
      </c>
      <c r="E45" s="122" t="s">
        <v>1497</v>
      </c>
      <c r="F45" s="226" t="s">
        <v>824</v>
      </c>
      <c r="G45" s="226" t="s">
        <v>824</v>
      </c>
      <c r="H45" s="226">
        <v>90000</v>
      </c>
      <c r="I45" s="226">
        <v>60000</v>
      </c>
      <c r="J45" s="226" t="s">
        <v>824</v>
      </c>
      <c r="K45" s="66" t="s">
        <v>9</v>
      </c>
    </row>
    <row r="46" spans="1:11" ht="27" customHeight="1" x14ac:dyDescent="0.35">
      <c r="A46" s="83"/>
      <c r="B46" s="77"/>
      <c r="C46" s="187"/>
      <c r="D46" s="187"/>
      <c r="E46" s="77"/>
      <c r="F46" s="84"/>
      <c r="G46" s="84"/>
      <c r="H46" s="84"/>
      <c r="I46" s="84"/>
      <c r="J46" s="84"/>
      <c r="K46" s="83" t="s">
        <v>1387</v>
      </c>
    </row>
    <row r="47" spans="1:11" ht="27" customHeight="1" x14ac:dyDescent="0.35">
      <c r="A47" s="91"/>
      <c r="B47" s="116"/>
      <c r="C47" s="186"/>
      <c r="D47" s="186"/>
      <c r="E47" s="116"/>
      <c r="F47" s="136"/>
      <c r="G47" s="337"/>
      <c r="H47" s="337"/>
      <c r="I47" s="337"/>
      <c r="J47" s="337"/>
      <c r="K47" s="91"/>
    </row>
    <row r="48" spans="1:11" ht="27" customHeight="1" x14ac:dyDescent="0.35">
      <c r="A48" s="90">
        <v>15</v>
      </c>
      <c r="B48" s="388" t="s">
        <v>351</v>
      </c>
      <c r="C48" s="121" t="s">
        <v>353</v>
      </c>
      <c r="D48" s="121" t="s">
        <v>821</v>
      </c>
      <c r="E48" s="121" t="s">
        <v>1400</v>
      </c>
      <c r="F48" s="226" t="s">
        <v>824</v>
      </c>
      <c r="G48" s="226" t="s">
        <v>824</v>
      </c>
      <c r="H48" s="127">
        <v>4000</v>
      </c>
      <c r="I48" s="127">
        <v>4000</v>
      </c>
      <c r="J48" s="127">
        <v>4000</v>
      </c>
      <c r="K48" s="66" t="s">
        <v>9</v>
      </c>
    </row>
    <row r="49" spans="1:11" ht="27" customHeight="1" x14ac:dyDescent="0.35">
      <c r="A49" s="91"/>
      <c r="B49" s="116"/>
      <c r="C49" s="114"/>
      <c r="D49" s="114"/>
      <c r="E49" s="115" t="s">
        <v>1401</v>
      </c>
      <c r="F49" s="337"/>
      <c r="G49" s="337"/>
      <c r="H49" s="136"/>
      <c r="I49" s="136"/>
      <c r="J49" s="136"/>
      <c r="K49" s="73"/>
    </row>
    <row r="50" spans="1:11" ht="27" customHeight="1" x14ac:dyDescent="0.35">
      <c r="A50" s="83">
        <v>16</v>
      </c>
      <c r="B50" s="389" t="s">
        <v>351</v>
      </c>
      <c r="C50" s="69" t="s">
        <v>353</v>
      </c>
      <c r="D50" s="69" t="s">
        <v>821</v>
      </c>
      <c r="E50" s="69" t="s">
        <v>1598</v>
      </c>
      <c r="F50" s="226" t="s">
        <v>824</v>
      </c>
      <c r="G50" s="226" t="s">
        <v>824</v>
      </c>
      <c r="H50" s="84">
        <v>15000</v>
      </c>
      <c r="I50" s="226" t="s">
        <v>824</v>
      </c>
      <c r="J50" s="226" t="s">
        <v>824</v>
      </c>
      <c r="K50" s="68" t="s">
        <v>745</v>
      </c>
    </row>
    <row r="51" spans="1:11" ht="27" customHeight="1" x14ac:dyDescent="0.35">
      <c r="A51" s="83"/>
      <c r="B51" s="77"/>
      <c r="C51" s="69"/>
      <c r="D51" s="69"/>
      <c r="E51" s="78" t="s">
        <v>1599</v>
      </c>
      <c r="F51" s="340"/>
      <c r="G51" s="340"/>
      <c r="H51" s="84"/>
      <c r="I51" s="84"/>
      <c r="J51" s="84"/>
      <c r="K51" s="68"/>
    </row>
    <row r="52" spans="1:11" ht="27" customHeight="1" x14ac:dyDescent="0.35">
      <c r="A52" s="90">
        <v>17</v>
      </c>
      <c r="B52" s="388" t="s">
        <v>351</v>
      </c>
      <c r="C52" s="121" t="s">
        <v>353</v>
      </c>
      <c r="D52" s="121" t="s">
        <v>821</v>
      </c>
      <c r="E52" s="121" t="s">
        <v>1586</v>
      </c>
      <c r="F52" s="236">
        <v>0</v>
      </c>
      <c r="G52" s="236">
        <v>0</v>
      </c>
      <c r="H52" s="127">
        <v>8000</v>
      </c>
      <c r="I52" s="236">
        <v>0</v>
      </c>
      <c r="J52" s="236">
        <v>0</v>
      </c>
      <c r="K52" s="66" t="s">
        <v>9</v>
      </c>
    </row>
    <row r="53" spans="1:11" ht="27" customHeight="1" x14ac:dyDescent="0.35">
      <c r="A53" s="83"/>
      <c r="B53" s="77"/>
      <c r="C53" s="69"/>
      <c r="D53" s="69"/>
      <c r="E53" s="78" t="s">
        <v>1587</v>
      </c>
      <c r="F53" s="340"/>
      <c r="G53" s="340"/>
      <c r="H53" s="84"/>
      <c r="I53" s="84"/>
      <c r="J53" s="84"/>
      <c r="K53" s="68"/>
    </row>
    <row r="54" spans="1:11" ht="27" customHeight="1" x14ac:dyDescent="0.35">
      <c r="A54" s="83"/>
      <c r="B54" s="77"/>
      <c r="C54" s="69"/>
      <c r="D54" s="69"/>
      <c r="E54" s="78" t="s">
        <v>1588</v>
      </c>
      <c r="F54" s="340"/>
      <c r="G54" s="340"/>
      <c r="H54" s="84"/>
      <c r="I54" s="84"/>
      <c r="J54" s="84"/>
      <c r="K54" s="68"/>
    </row>
    <row r="55" spans="1:11" ht="27" customHeight="1" x14ac:dyDescent="0.35">
      <c r="A55" s="83"/>
      <c r="B55" s="77"/>
      <c r="C55" s="69"/>
      <c r="D55" s="69"/>
      <c r="E55" s="78" t="s">
        <v>360</v>
      </c>
      <c r="F55" s="340"/>
      <c r="G55" s="340"/>
      <c r="H55" s="84"/>
      <c r="I55" s="84"/>
      <c r="J55" s="84"/>
      <c r="K55" s="68"/>
    </row>
    <row r="56" spans="1:11" ht="27" customHeight="1" x14ac:dyDescent="0.35">
      <c r="A56" s="83"/>
      <c r="B56" s="389"/>
      <c r="C56" s="82"/>
      <c r="D56" s="69"/>
      <c r="E56" s="78"/>
      <c r="F56" s="435"/>
      <c r="G56" s="340"/>
      <c r="H56" s="84"/>
      <c r="I56" s="84"/>
      <c r="J56" s="84"/>
      <c r="K56" s="68"/>
    </row>
    <row r="57" spans="1:11" ht="27" customHeight="1" x14ac:dyDescent="0.35">
      <c r="A57" s="83"/>
      <c r="B57" s="389"/>
      <c r="C57" s="82"/>
      <c r="D57" s="69"/>
      <c r="E57" s="78"/>
      <c r="F57" s="435"/>
      <c r="G57" s="340"/>
      <c r="H57" s="84"/>
      <c r="I57" s="84"/>
      <c r="J57" s="84"/>
      <c r="K57" s="68"/>
    </row>
    <row r="58" spans="1:11" ht="27" customHeight="1" x14ac:dyDescent="0.35">
      <c r="A58" s="83"/>
      <c r="B58" s="389"/>
      <c r="C58" s="82"/>
      <c r="D58" s="69"/>
      <c r="E58" s="78"/>
      <c r="F58" s="435"/>
      <c r="G58" s="340"/>
      <c r="H58" s="84"/>
      <c r="I58" s="84"/>
      <c r="J58" s="84"/>
      <c r="K58" s="68"/>
    </row>
    <row r="59" spans="1:11" ht="27" customHeight="1" x14ac:dyDescent="0.35">
      <c r="A59" s="83"/>
      <c r="B59" s="389"/>
      <c r="C59" s="82"/>
      <c r="D59" s="69"/>
      <c r="E59" s="78"/>
      <c r="F59" s="435"/>
      <c r="G59" s="340"/>
      <c r="H59" s="84"/>
      <c r="I59" s="84"/>
      <c r="J59" s="84"/>
      <c r="K59" s="68"/>
    </row>
    <row r="60" spans="1:11" ht="27" customHeight="1" x14ac:dyDescent="0.35">
      <c r="A60" s="91"/>
      <c r="B60" s="390"/>
      <c r="C60" s="419"/>
      <c r="D60" s="114"/>
      <c r="E60" s="115"/>
      <c r="F60" s="420"/>
      <c r="G60" s="91"/>
      <c r="H60" s="91"/>
      <c r="I60" s="91"/>
      <c r="J60" s="91"/>
      <c r="K60" s="73"/>
    </row>
    <row r="61" spans="1:11" ht="27" customHeight="1" x14ac:dyDescent="0.35">
      <c r="A61" s="373"/>
      <c r="B61" s="101"/>
      <c r="C61" s="101"/>
      <c r="D61" s="101"/>
      <c r="E61" s="102">
        <v>96</v>
      </c>
      <c r="F61" s="102"/>
      <c r="G61" s="103"/>
      <c r="H61" s="103"/>
      <c r="I61" s="103"/>
      <c r="J61" s="103"/>
      <c r="K61" s="108" t="s">
        <v>795</v>
      </c>
    </row>
    <row r="62" spans="1:11" ht="27" customHeight="1" x14ac:dyDescent="0.4">
      <c r="A62" s="445" t="s">
        <v>74</v>
      </c>
      <c r="B62" s="445"/>
      <c r="C62" s="445"/>
      <c r="D62" s="445"/>
      <c r="E62" s="445"/>
      <c r="F62" s="445"/>
      <c r="G62" s="445"/>
      <c r="H62" s="445"/>
      <c r="I62" s="445"/>
      <c r="J62" s="445"/>
      <c r="K62" s="445"/>
    </row>
    <row r="63" spans="1:11" ht="27" customHeight="1" x14ac:dyDescent="0.4">
      <c r="A63" s="445" t="s">
        <v>895</v>
      </c>
      <c r="B63" s="445"/>
      <c r="C63" s="445"/>
      <c r="D63" s="445"/>
      <c r="E63" s="445"/>
      <c r="F63" s="445"/>
      <c r="G63" s="445"/>
      <c r="H63" s="445"/>
      <c r="I63" s="445"/>
      <c r="J63" s="445"/>
      <c r="K63" s="445"/>
    </row>
    <row r="64" spans="1:11" ht="27" customHeight="1" x14ac:dyDescent="0.4">
      <c r="A64" s="445" t="s">
        <v>1016</v>
      </c>
      <c r="B64" s="445"/>
      <c r="C64" s="445"/>
      <c r="D64" s="445"/>
      <c r="E64" s="445"/>
      <c r="F64" s="445"/>
      <c r="G64" s="445"/>
      <c r="H64" s="445"/>
      <c r="I64" s="445"/>
      <c r="J64" s="445"/>
      <c r="K64" s="445"/>
    </row>
    <row r="65" spans="1:127" ht="27" customHeight="1" x14ac:dyDescent="0.35">
      <c r="A65" s="410"/>
      <c r="B65" s="66"/>
      <c r="C65" s="410"/>
      <c r="D65" s="66"/>
      <c r="E65" s="66" t="s">
        <v>7</v>
      </c>
      <c r="F65" s="442" t="s">
        <v>15</v>
      </c>
      <c r="G65" s="443"/>
      <c r="H65" s="443"/>
      <c r="I65" s="443"/>
      <c r="J65" s="444"/>
      <c r="K65" s="90" t="s">
        <v>34</v>
      </c>
    </row>
    <row r="66" spans="1:127" ht="27" customHeight="1" x14ac:dyDescent="0.35">
      <c r="A66" s="67" t="s">
        <v>5</v>
      </c>
      <c r="B66" s="68" t="s">
        <v>75</v>
      </c>
      <c r="C66" s="67" t="s">
        <v>76</v>
      </c>
      <c r="D66" s="68" t="s">
        <v>77</v>
      </c>
      <c r="E66" s="68" t="s">
        <v>78</v>
      </c>
      <c r="F66" s="410">
        <v>2561</v>
      </c>
      <c r="G66" s="66">
        <v>2562</v>
      </c>
      <c r="H66" s="66">
        <v>2563</v>
      </c>
      <c r="I66" s="66">
        <v>2564</v>
      </c>
      <c r="J66" s="66">
        <v>2565</v>
      </c>
      <c r="K66" s="83" t="s">
        <v>72</v>
      </c>
    </row>
    <row r="67" spans="1:127" s="106" customFormat="1" ht="27" customHeight="1" x14ac:dyDescent="0.4">
      <c r="A67" s="70"/>
      <c r="B67" s="71"/>
      <c r="C67" s="72"/>
      <c r="D67" s="71"/>
      <c r="E67" s="73"/>
      <c r="F67" s="70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91" t="s">
        <v>71</v>
      </c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7"/>
      <c r="DV67" s="107"/>
      <c r="DW67" s="107"/>
    </row>
    <row r="68" spans="1:127" ht="27" customHeight="1" x14ac:dyDescent="0.35">
      <c r="A68" s="90">
        <v>18</v>
      </c>
      <c r="B68" s="74" t="s">
        <v>351</v>
      </c>
      <c r="C68" s="121" t="s">
        <v>353</v>
      </c>
      <c r="D68" s="121" t="s">
        <v>821</v>
      </c>
      <c r="E68" s="122" t="s">
        <v>822</v>
      </c>
      <c r="F68" s="236">
        <v>0</v>
      </c>
      <c r="G68" s="236">
        <v>0</v>
      </c>
      <c r="H68" s="127">
        <v>17000</v>
      </c>
      <c r="I68" s="236">
        <v>0</v>
      </c>
      <c r="J68" s="236">
        <v>0</v>
      </c>
      <c r="K68" s="68" t="s">
        <v>745</v>
      </c>
    </row>
    <row r="69" spans="1:127" ht="27" customHeight="1" x14ac:dyDescent="0.35">
      <c r="A69" s="83"/>
      <c r="B69" s="114"/>
      <c r="C69" s="114"/>
      <c r="D69" s="114"/>
      <c r="E69" s="115"/>
      <c r="F69" s="136"/>
      <c r="G69" s="91"/>
      <c r="H69" s="91"/>
      <c r="I69" s="91"/>
      <c r="J69" s="91"/>
      <c r="K69" s="73"/>
    </row>
    <row r="70" spans="1:127" ht="27" customHeight="1" x14ac:dyDescent="0.35">
      <c r="A70" s="90">
        <v>19</v>
      </c>
      <c r="B70" s="74" t="s">
        <v>351</v>
      </c>
      <c r="C70" s="121" t="s">
        <v>353</v>
      </c>
      <c r="D70" s="121" t="s">
        <v>821</v>
      </c>
      <c r="E70" s="122" t="s">
        <v>823</v>
      </c>
      <c r="F70" s="236">
        <v>0</v>
      </c>
      <c r="G70" s="236">
        <v>0</v>
      </c>
      <c r="H70" s="127">
        <v>22000</v>
      </c>
      <c r="I70" s="236">
        <v>0</v>
      </c>
      <c r="J70" s="236">
        <v>0</v>
      </c>
      <c r="K70" s="68" t="s">
        <v>745</v>
      </c>
    </row>
    <row r="71" spans="1:127" ht="27" customHeight="1" x14ac:dyDescent="0.35">
      <c r="A71" s="91"/>
      <c r="B71" s="114"/>
      <c r="C71" s="114"/>
      <c r="D71" s="114"/>
      <c r="E71" s="115" t="s">
        <v>360</v>
      </c>
      <c r="F71" s="136"/>
      <c r="G71" s="91"/>
      <c r="H71" s="91"/>
      <c r="I71" s="91"/>
      <c r="J71" s="91"/>
      <c r="K71" s="73"/>
    </row>
    <row r="72" spans="1:127" ht="27" customHeight="1" x14ac:dyDescent="0.35">
      <c r="A72" s="90">
        <v>20</v>
      </c>
      <c r="B72" s="388" t="s">
        <v>351</v>
      </c>
      <c r="C72" s="121" t="s">
        <v>353</v>
      </c>
      <c r="D72" s="121" t="s">
        <v>821</v>
      </c>
      <c r="E72" s="122" t="s">
        <v>1388</v>
      </c>
      <c r="F72" s="236">
        <v>4300</v>
      </c>
      <c r="G72" s="236">
        <v>0</v>
      </c>
      <c r="H72" s="236">
        <v>8600</v>
      </c>
      <c r="I72" s="236">
        <v>4300</v>
      </c>
      <c r="J72" s="236">
        <v>4300</v>
      </c>
      <c r="K72" s="68" t="s">
        <v>745</v>
      </c>
    </row>
    <row r="73" spans="1:127" ht="27" customHeight="1" x14ac:dyDescent="0.35">
      <c r="A73" s="83"/>
      <c r="B73" s="390"/>
      <c r="C73" s="114"/>
      <c r="D73" s="114"/>
      <c r="E73" s="115"/>
      <c r="F73" s="136"/>
      <c r="G73" s="91"/>
      <c r="H73" s="91"/>
      <c r="I73" s="91"/>
      <c r="J73" s="73"/>
      <c r="K73" s="73"/>
    </row>
    <row r="74" spans="1:127" ht="27" customHeight="1" x14ac:dyDescent="0.35">
      <c r="A74" s="90">
        <v>21</v>
      </c>
      <c r="B74" s="121" t="s">
        <v>1591</v>
      </c>
      <c r="C74" s="121" t="s">
        <v>353</v>
      </c>
      <c r="D74" s="121" t="s">
        <v>766</v>
      </c>
      <c r="E74" s="122" t="s">
        <v>1589</v>
      </c>
      <c r="F74" s="236">
        <v>0</v>
      </c>
      <c r="G74" s="236">
        <v>0</v>
      </c>
      <c r="H74" s="127">
        <v>1400</v>
      </c>
      <c r="I74" s="90" t="s">
        <v>824</v>
      </c>
      <c r="J74" s="90" t="s">
        <v>824</v>
      </c>
      <c r="K74" s="66" t="s">
        <v>9</v>
      </c>
    </row>
    <row r="75" spans="1:127" ht="27" customHeight="1" x14ac:dyDescent="0.35">
      <c r="A75" s="83"/>
      <c r="B75" s="77"/>
      <c r="C75" s="89"/>
      <c r="D75" s="89"/>
      <c r="E75" s="78" t="s">
        <v>1590</v>
      </c>
      <c r="F75" s="78"/>
      <c r="G75" s="85"/>
      <c r="H75" s="85"/>
      <c r="I75" s="85"/>
      <c r="J75" s="85"/>
      <c r="K75" s="83"/>
    </row>
    <row r="76" spans="1:127" ht="27" customHeight="1" x14ac:dyDescent="0.35">
      <c r="A76" s="91"/>
      <c r="B76" s="116"/>
      <c r="C76" s="186"/>
      <c r="D76" s="186"/>
      <c r="E76" s="116"/>
      <c r="F76" s="136"/>
      <c r="G76" s="337"/>
      <c r="H76" s="337"/>
      <c r="I76" s="337"/>
      <c r="J76" s="337"/>
      <c r="K76" s="91"/>
    </row>
    <row r="77" spans="1:127" ht="27" customHeight="1" x14ac:dyDescent="0.35">
      <c r="A77" s="90">
        <v>22</v>
      </c>
      <c r="B77" s="121" t="s">
        <v>1591</v>
      </c>
      <c r="C77" s="121" t="s">
        <v>353</v>
      </c>
      <c r="D77" s="121" t="s">
        <v>821</v>
      </c>
      <c r="E77" s="121" t="s">
        <v>1586</v>
      </c>
      <c r="F77" s="236">
        <v>0</v>
      </c>
      <c r="G77" s="236">
        <v>0</v>
      </c>
      <c r="H77" s="127">
        <v>8000</v>
      </c>
      <c r="I77" s="236">
        <v>0</v>
      </c>
      <c r="J77" s="236">
        <v>0</v>
      </c>
      <c r="K77" s="66" t="s">
        <v>9</v>
      </c>
    </row>
    <row r="78" spans="1:127" ht="27" customHeight="1" x14ac:dyDescent="0.35">
      <c r="A78" s="83"/>
      <c r="B78" s="77"/>
      <c r="C78" s="69"/>
      <c r="D78" s="69"/>
      <c r="E78" s="78" t="s">
        <v>1587</v>
      </c>
      <c r="F78" s="340"/>
      <c r="G78" s="340"/>
      <c r="H78" s="84"/>
      <c r="I78" s="84"/>
      <c r="J78" s="84"/>
      <c r="K78" s="68"/>
    </row>
    <row r="79" spans="1:127" ht="27" customHeight="1" x14ac:dyDescent="0.35">
      <c r="A79" s="83"/>
      <c r="B79" s="77"/>
      <c r="C79" s="69"/>
      <c r="D79" s="69"/>
      <c r="E79" s="78" t="s">
        <v>1588</v>
      </c>
      <c r="F79" s="340"/>
      <c r="G79" s="340"/>
      <c r="H79" s="84"/>
      <c r="I79" s="84"/>
      <c r="J79" s="84"/>
      <c r="K79" s="68"/>
    </row>
    <row r="80" spans="1:127" ht="27" customHeight="1" x14ac:dyDescent="0.35">
      <c r="A80" s="91"/>
      <c r="B80" s="116"/>
      <c r="C80" s="114"/>
      <c r="D80" s="114"/>
      <c r="E80" s="115" t="s">
        <v>360</v>
      </c>
      <c r="F80" s="337"/>
      <c r="G80" s="337"/>
      <c r="H80" s="136"/>
      <c r="I80" s="136"/>
      <c r="J80" s="136"/>
      <c r="K80" s="73"/>
    </row>
    <row r="81" spans="1:11" ht="27" customHeight="1" x14ac:dyDescent="0.35">
      <c r="A81" s="90">
        <v>23</v>
      </c>
      <c r="B81" s="388" t="s">
        <v>351</v>
      </c>
      <c r="C81" s="121" t="s">
        <v>353</v>
      </c>
      <c r="D81" s="121" t="s">
        <v>766</v>
      </c>
      <c r="E81" s="122" t="s">
        <v>1600</v>
      </c>
      <c r="F81" s="236">
        <v>0</v>
      </c>
      <c r="G81" s="236">
        <v>0</v>
      </c>
      <c r="H81" s="236">
        <v>55400</v>
      </c>
      <c r="I81" s="236">
        <v>0</v>
      </c>
      <c r="J81" s="236">
        <v>0</v>
      </c>
      <c r="K81" s="66" t="s">
        <v>745</v>
      </c>
    </row>
    <row r="82" spans="1:11" ht="27" customHeight="1" x14ac:dyDescent="0.35">
      <c r="A82" s="83"/>
      <c r="B82" s="391"/>
      <c r="C82" s="69"/>
      <c r="D82" s="69"/>
      <c r="E82" s="78" t="s">
        <v>1601</v>
      </c>
      <c r="F82" s="84"/>
      <c r="G82" s="83"/>
      <c r="H82" s="83"/>
      <c r="I82" s="83"/>
      <c r="J82" s="68"/>
      <c r="K82" s="68"/>
    </row>
    <row r="83" spans="1:11" ht="27" customHeight="1" x14ac:dyDescent="0.35">
      <c r="A83" s="83"/>
      <c r="B83" s="389"/>
      <c r="C83" s="187"/>
      <c r="D83" s="187"/>
      <c r="E83" s="78" t="s">
        <v>1602</v>
      </c>
      <c r="F83" s="84"/>
      <c r="G83" s="340"/>
      <c r="H83" s="340"/>
      <c r="I83" s="340"/>
      <c r="J83" s="68"/>
      <c r="K83" s="68"/>
    </row>
    <row r="84" spans="1:11" ht="27" customHeight="1" x14ac:dyDescent="0.35">
      <c r="A84" s="90">
        <v>24</v>
      </c>
      <c r="B84" s="388" t="s">
        <v>351</v>
      </c>
      <c r="C84" s="121" t="s">
        <v>353</v>
      </c>
      <c r="D84" s="121" t="s">
        <v>766</v>
      </c>
      <c r="E84" s="122" t="s">
        <v>1603</v>
      </c>
      <c r="F84" s="236">
        <v>0</v>
      </c>
      <c r="G84" s="236">
        <v>0</v>
      </c>
      <c r="H84" s="236">
        <v>17000</v>
      </c>
      <c r="I84" s="236">
        <v>0</v>
      </c>
      <c r="J84" s="236">
        <v>0</v>
      </c>
      <c r="K84" s="66" t="s">
        <v>745</v>
      </c>
    </row>
    <row r="85" spans="1:11" ht="27" customHeight="1" x14ac:dyDescent="0.35">
      <c r="A85" s="83"/>
      <c r="B85" s="391"/>
      <c r="C85" s="69"/>
      <c r="D85" s="69"/>
      <c r="E85" s="78" t="s">
        <v>1658</v>
      </c>
      <c r="F85" s="84"/>
      <c r="G85" s="83"/>
      <c r="H85" s="83"/>
      <c r="I85" s="83"/>
      <c r="J85" s="68"/>
      <c r="K85" s="68"/>
    </row>
    <row r="86" spans="1:11" ht="27" customHeight="1" x14ac:dyDescent="0.35">
      <c r="A86" s="83"/>
      <c r="B86" s="389"/>
      <c r="C86" s="187"/>
      <c r="D86" s="187"/>
      <c r="E86" s="78" t="s">
        <v>360</v>
      </c>
      <c r="F86" s="84"/>
      <c r="G86" s="340"/>
      <c r="H86" s="340"/>
      <c r="I86" s="340"/>
      <c r="J86" s="68"/>
      <c r="K86" s="68"/>
    </row>
    <row r="87" spans="1:11" ht="27" customHeight="1" x14ac:dyDescent="0.35">
      <c r="A87" s="83"/>
      <c r="B87" s="389"/>
      <c r="C87" s="366"/>
      <c r="D87" s="187"/>
      <c r="E87" s="78"/>
      <c r="F87" s="387"/>
      <c r="G87" s="340"/>
      <c r="H87" s="340"/>
      <c r="I87" s="340"/>
      <c r="J87" s="68"/>
      <c r="K87" s="68"/>
    </row>
    <row r="88" spans="1:11" ht="27" customHeight="1" x14ac:dyDescent="0.35">
      <c r="A88" s="83"/>
      <c r="B88" s="391"/>
      <c r="C88" s="82"/>
      <c r="D88" s="69"/>
      <c r="E88" s="78"/>
      <c r="F88" s="387"/>
      <c r="G88" s="83"/>
      <c r="H88" s="83"/>
      <c r="I88" s="83"/>
      <c r="J88" s="83"/>
      <c r="K88" s="68"/>
    </row>
    <row r="89" spans="1:11" ht="27" customHeight="1" x14ac:dyDescent="0.35">
      <c r="A89" s="83"/>
      <c r="B89" s="391"/>
      <c r="C89" s="82"/>
      <c r="D89" s="69"/>
      <c r="E89" s="78"/>
      <c r="F89" s="387"/>
      <c r="G89" s="83"/>
      <c r="H89" s="83"/>
      <c r="I89" s="83"/>
      <c r="J89" s="83"/>
      <c r="K89" s="68"/>
    </row>
    <row r="90" spans="1:11" ht="27" customHeight="1" x14ac:dyDescent="0.35">
      <c r="A90" s="91"/>
      <c r="B90" s="390"/>
      <c r="C90" s="419"/>
      <c r="D90" s="114"/>
      <c r="E90" s="115"/>
      <c r="F90" s="420"/>
      <c r="G90" s="91"/>
      <c r="H90" s="91"/>
      <c r="I90" s="91"/>
      <c r="J90" s="91"/>
      <c r="K90" s="73"/>
    </row>
    <row r="91" spans="1:11" ht="27" customHeight="1" x14ac:dyDescent="0.35">
      <c r="A91" s="100"/>
      <c r="B91" s="101"/>
      <c r="C91" s="101"/>
      <c r="D91" s="101"/>
      <c r="E91" s="102">
        <v>97</v>
      </c>
      <c r="F91" s="102"/>
      <c r="G91" s="103"/>
      <c r="H91" s="103"/>
      <c r="I91" s="103"/>
      <c r="J91" s="103"/>
      <c r="K91" s="105" t="s">
        <v>795</v>
      </c>
    </row>
    <row r="92" spans="1:11" ht="27" customHeight="1" x14ac:dyDescent="0.4">
      <c r="A92" s="445" t="s">
        <v>74</v>
      </c>
      <c r="B92" s="445"/>
      <c r="C92" s="445"/>
      <c r="D92" s="445"/>
      <c r="E92" s="445"/>
      <c r="F92" s="445"/>
      <c r="G92" s="445"/>
      <c r="H92" s="445"/>
      <c r="I92" s="445"/>
      <c r="J92" s="445"/>
      <c r="K92" s="445"/>
    </row>
    <row r="93" spans="1:11" ht="27" customHeight="1" x14ac:dyDescent="0.4">
      <c r="A93" s="445" t="s">
        <v>895</v>
      </c>
      <c r="B93" s="445"/>
      <c r="C93" s="445"/>
      <c r="D93" s="445"/>
      <c r="E93" s="445"/>
      <c r="F93" s="445"/>
      <c r="G93" s="445"/>
      <c r="H93" s="445"/>
      <c r="I93" s="445"/>
      <c r="J93" s="445"/>
      <c r="K93" s="445"/>
    </row>
    <row r="94" spans="1:11" ht="27" customHeight="1" x14ac:dyDescent="0.4">
      <c r="A94" s="445" t="s">
        <v>1016</v>
      </c>
      <c r="B94" s="445"/>
      <c r="C94" s="445"/>
      <c r="D94" s="445"/>
      <c r="E94" s="445"/>
      <c r="F94" s="445"/>
      <c r="G94" s="445"/>
      <c r="H94" s="445"/>
      <c r="I94" s="445"/>
      <c r="J94" s="445"/>
      <c r="K94" s="445"/>
    </row>
    <row r="95" spans="1:11" ht="27" customHeight="1" x14ac:dyDescent="0.35">
      <c r="A95" s="62"/>
      <c r="B95" s="66"/>
      <c r="C95" s="62"/>
      <c r="D95" s="66"/>
      <c r="E95" s="66" t="s">
        <v>7</v>
      </c>
      <c r="F95" s="442" t="s">
        <v>15</v>
      </c>
      <c r="G95" s="443"/>
      <c r="H95" s="443"/>
      <c r="I95" s="443"/>
      <c r="J95" s="444"/>
      <c r="K95" s="90" t="s">
        <v>34</v>
      </c>
    </row>
    <row r="96" spans="1:11" ht="27" customHeight="1" x14ac:dyDescent="0.35">
      <c r="A96" s="67" t="s">
        <v>5</v>
      </c>
      <c r="B96" s="68" t="s">
        <v>75</v>
      </c>
      <c r="C96" s="67" t="s">
        <v>76</v>
      </c>
      <c r="D96" s="68" t="s">
        <v>77</v>
      </c>
      <c r="E96" s="68" t="s">
        <v>78</v>
      </c>
      <c r="F96" s="62">
        <v>2561</v>
      </c>
      <c r="G96" s="66">
        <v>2562</v>
      </c>
      <c r="H96" s="66">
        <v>2563</v>
      </c>
      <c r="I96" s="66">
        <v>2564</v>
      </c>
      <c r="J96" s="66">
        <v>2565</v>
      </c>
      <c r="K96" s="83" t="s">
        <v>72</v>
      </c>
    </row>
    <row r="97" spans="1:11" ht="27" customHeight="1" x14ac:dyDescent="0.35">
      <c r="A97" s="70"/>
      <c r="B97" s="71"/>
      <c r="C97" s="72"/>
      <c r="D97" s="71"/>
      <c r="E97" s="73"/>
      <c r="F97" s="70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91" t="s">
        <v>71</v>
      </c>
    </row>
    <row r="98" spans="1:11" ht="27" customHeight="1" x14ac:dyDescent="0.35">
      <c r="A98" s="90">
        <v>25</v>
      </c>
      <c r="B98" s="388" t="s">
        <v>351</v>
      </c>
      <c r="C98" s="121" t="s">
        <v>353</v>
      </c>
      <c r="D98" s="121" t="s">
        <v>766</v>
      </c>
      <c r="E98" s="122" t="s">
        <v>1600</v>
      </c>
      <c r="F98" s="236">
        <v>0</v>
      </c>
      <c r="G98" s="236">
        <v>0</v>
      </c>
      <c r="H98" s="226">
        <v>57000</v>
      </c>
      <c r="I98" s="226">
        <v>57000</v>
      </c>
      <c r="J98" s="226">
        <v>57000</v>
      </c>
      <c r="K98" s="66" t="s">
        <v>9</v>
      </c>
    </row>
    <row r="99" spans="1:11" ht="27" customHeight="1" x14ac:dyDescent="0.35">
      <c r="A99" s="83"/>
      <c r="B99" s="391"/>
      <c r="C99" s="69"/>
      <c r="D99" s="69"/>
      <c r="E99" s="78" t="s">
        <v>1659</v>
      </c>
      <c r="F99" s="84"/>
      <c r="G99" s="83"/>
      <c r="H99" s="83"/>
      <c r="I99" s="83"/>
      <c r="J99" s="68"/>
      <c r="K99" s="68"/>
    </row>
    <row r="100" spans="1:11" ht="27" customHeight="1" x14ac:dyDescent="0.35">
      <c r="A100" s="83"/>
      <c r="B100" s="389"/>
      <c r="C100" s="187"/>
      <c r="D100" s="187"/>
      <c r="E100" s="78" t="s">
        <v>1602</v>
      </c>
      <c r="F100" s="84"/>
      <c r="G100" s="340"/>
      <c r="H100" s="340"/>
      <c r="I100" s="340"/>
      <c r="J100" s="68"/>
      <c r="K100" s="68"/>
    </row>
    <row r="101" spans="1:11" ht="27" customHeight="1" x14ac:dyDescent="0.35">
      <c r="A101" s="83"/>
      <c r="B101" s="389"/>
      <c r="C101" s="187"/>
      <c r="D101" s="187"/>
      <c r="E101" s="78"/>
      <c r="F101" s="84"/>
      <c r="G101" s="340"/>
      <c r="H101" s="340"/>
      <c r="I101" s="340"/>
      <c r="J101" s="68"/>
      <c r="K101" s="68"/>
    </row>
    <row r="102" spans="1:11" ht="27" customHeight="1" x14ac:dyDescent="0.35">
      <c r="A102" s="83"/>
      <c r="B102" s="389"/>
      <c r="C102" s="187"/>
      <c r="D102" s="187"/>
      <c r="E102" s="78"/>
      <c r="F102" s="84"/>
      <c r="G102" s="340"/>
      <c r="H102" s="340"/>
      <c r="I102" s="340"/>
      <c r="J102" s="68"/>
      <c r="K102" s="68"/>
    </row>
    <row r="103" spans="1:11" ht="27" customHeight="1" x14ac:dyDescent="0.35">
      <c r="A103" s="83"/>
      <c r="B103" s="389"/>
      <c r="C103" s="187"/>
      <c r="D103" s="187"/>
      <c r="E103" s="78"/>
      <c r="F103" s="84"/>
      <c r="G103" s="340"/>
      <c r="H103" s="340"/>
      <c r="I103" s="340"/>
      <c r="J103" s="68"/>
      <c r="K103" s="68"/>
    </row>
    <row r="104" spans="1:11" ht="27" customHeight="1" x14ac:dyDescent="0.35">
      <c r="A104" s="83"/>
      <c r="B104" s="389"/>
      <c r="C104" s="187"/>
      <c r="D104" s="187"/>
      <c r="E104" s="78"/>
      <c r="F104" s="84"/>
      <c r="G104" s="340"/>
      <c r="H104" s="340"/>
      <c r="I104" s="340"/>
      <c r="J104" s="68"/>
      <c r="K104" s="68"/>
    </row>
    <row r="105" spans="1:11" ht="27" customHeight="1" x14ac:dyDescent="0.35">
      <c r="A105" s="83"/>
      <c r="B105" s="389"/>
      <c r="C105" s="187"/>
      <c r="D105" s="187"/>
      <c r="E105" s="78"/>
      <c r="F105" s="84"/>
      <c r="G105" s="340"/>
      <c r="H105" s="340"/>
      <c r="I105" s="340"/>
      <c r="J105" s="68"/>
      <c r="K105" s="68"/>
    </row>
    <row r="106" spans="1:11" ht="27" customHeight="1" x14ac:dyDescent="0.35">
      <c r="A106" s="83"/>
      <c r="B106" s="389"/>
      <c r="C106" s="187"/>
      <c r="D106" s="187"/>
      <c r="E106" s="78"/>
      <c r="F106" s="84"/>
      <c r="G106" s="340"/>
      <c r="H106" s="340"/>
      <c r="I106" s="340"/>
      <c r="J106" s="68"/>
      <c r="K106" s="68"/>
    </row>
    <row r="107" spans="1:11" ht="27" customHeight="1" x14ac:dyDescent="0.35">
      <c r="A107" s="83"/>
      <c r="B107" s="389"/>
      <c r="C107" s="187"/>
      <c r="D107" s="187"/>
      <c r="E107" s="78"/>
      <c r="F107" s="84"/>
      <c r="G107" s="340"/>
      <c r="H107" s="340"/>
      <c r="I107" s="340"/>
      <c r="J107" s="68"/>
      <c r="K107" s="68"/>
    </row>
    <row r="108" spans="1:11" ht="27" customHeight="1" x14ac:dyDescent="0.35">
      <c r="A108" s="83"/>
      <c r="B108" s="389"/>
      <c r="C108" s="187"/>
      <c r="D108" s="187"/>
      <c r="E108" s="78"/>
      <c r="F108" s="84"/>
      <c r="G108" s="340"/>
      <c r="H108" s="340"/>
      <c r="I108" s="340"/>
      <c r="J108" s="68"/>
      <c r="K108" s="68"/>
    </row>
    <row r="109" spans="1:11" ht="27" customHeight="1" x14ac:dyDescent="0.35">
      <c r="A109" s="83"/>
      <c r="B109" s="389"/>
      <c r="C109" s="187"/>
      <c r="D109" s="187"/>
      <c r="E109" s="78"/>
      <c r="F109" s="84"/>
      <c r="G109" s="340"/>
      <c r="H109" s="340"/>
      <c r="I109" s="340"/>
      <c r="J109" s="68"/>
      <c r="K109" s="68"/>
    </row>
    <row r="110" spans="1:11" ht="27" customHeight="1" x14ac:dyDescent="0.35">
      <c r="A110" s="83"/>
      <c r="B110" s="389"/>
      <c r="C110" s="187"/>
      <c r="D110" s="187"/>
      <c r="E110" s="78"/>
      <c r="F110" s="84"/>
      <c r="G110" s="340"/>
      <c r="H110" s="340"/>
      <c r="I110" s="340"/>
      <c r="J110" s="68"/>
      <c r="K110" s="68"/>
    </row>
    <row r="111" spans="1:11" ht="27" customHeight="1" x14ac:dyDescent="0.35">
      <c r="A111" s="83"/>
      <c r="B111" s="389"/>
      <c r="C111" s="187"/>
      <c r="D111" s="187"/>
      <c r="E111" s="78"/>
      <c r="F111" s="84"/>
      <c r="G111" s="340"/>
      <c r="H111" s="340"/>
      <c r="I111" s="340"/>
      <c r="J111" s="68"/>
      <c r="K111" s="68"/>
    </row>
    <row r="112" spans="1:11" ht="27" customHeight="1" x14ac:dyDescent="0.35">
      <c r="A112" s="83"/>
      <c r="B112" s="389"/>
      <c r="C112" s="187"/>
      <c r="D112" s="187"/>
      <c r="E112" s="78"/>
      <c r="F112" s="84"/>
      <c r="G112" s="340"/>
      <c r="H112" s="340"/>
      <c r="I112" s="340"/>
      <c r="J112" s="68"/>
      <c r="K112" s="68"/>
    </row>
    <row r="113" spans="1:127" ht="27" customHeight="1" x14ac:dyDescent="0.35">
      <c r="A113" s="83"/>
      <c r="B113" s="389"/>
      <c r="C113" s="187"/>
      <c r="D113" s="187"/>
      <c r="E113" s="78"/>
      <c r="F113" s="84"/>
      <c r="G113" s="340"/>
      <c r="H113" s="340"/>
      <c r="I113" s="340"/>
      <c r="J113" s="68"/>
      <c r="K113" s="68"/>
    </row>
    <row r="114" spans="1:127" ht="27" customHeight="1" x14ac:dyDescent="0.35">
      <c r="A114" s="83"/>
      <c r="B114" s="389"/>
      <c r="C114" s="187"/>
      <c r="D114" s="187"/>
      <c r="E114" s="78"/>
      <c r="F114" s="84"/>
      <c r="G114" s="340"/>
      <c r="H114" s="340"/>
      <c r="I114" s="340"/>
      <c r="J114" s="68"/>
      <c r="K114" s="68"/>
    </row>
    <row r="115" spans="1:127" ht="27" customHeight="1" x14ac:dyDescent="0.35">
      <c r="A115" s="83"/>
      <c r="B115" s="389"/>
      <c r="C115" s="69"/>
      <c r="D115" s="69"/>
      <c r="E115" s="78"/>
      <c r="F115" s="340"/>
      <c r="G115" s="340"/>
      <c r="H115" s="340"/>
      <c r="I115" s="340"/>
      <c r="J115" s="340"/>
      <c r="K115" s="68"/>
    </row>
    <row r="116" spans="1:127" ht="27" customHeight="1" x14ac:dyDescent="0.35">
      <c r="A116" s="83"/>
      <c r="B116" s="391"/>
      <c r="C116" s="69"/>
      <c r="D116" s="69"/>
      <c r="E116" s="78"/>
      <c r="F116" s="84"/>
      <c r="G116" s="83"/>
      <c r="H116" s="83"/>
      <c r="I116" s="83"/>
      <c r="J116" s="68"/>
      <c r="K116" s="68"/>
    </row>
    <row r="117" spans="1:127" ht="27" customHeight="1" x14ac:dyDescent="0.35">
      <c r="A117" s="83"/>
      <c r="B117" s="389"/>
      <c r="C117" s="187"/>
      <c r="D117" s="187"/>
      <c r="E117" s="78"/>
      <c r="F117" s="84"/>
      <c r="G117" s="340"/>
      <c r="H117" s="340"/>
      <c r="I117" s="340"/>
      <c r="J117" s="68"/>
      <c r="K117" s="68"/>
    </row>
    <row r="118" spans="1:127" ht="27" customHeight="1" x14ac:dyDescent="0.35">
      <c r="A118" s="83"/>
      <c r="B118" s="391"/>
      <c r="C118" s="82"/>
      <c r="D118" s="69"/>
      <c r="E118" s="78"/>
      <c r="F118" s="387"/>
      <c r="G118" s="83"/>
      <c r="H118" s="83"/>
      <c r="I118" s="83"/>
      <c r="J118" s="83"/>
      <c r="K118" s="68"/>
    </row>
    <row r="119" spans="1:127" ht="27" customHeight="1" x14ac:dyDescent="0.35">
      <c r="A119" s="83"/>
      <c r="B119" s="391"/>
      <c r="C119" s="82"/>
      <c r="D119" s="69"/>
      <c r="E119" s="78"/>
      <c r="F119" s="387"/>
      <c r="G119" s="83"/>
      <c r="H119" s="83"/>
      <c r="I119" s="83"/>
      <c r="J119" s="83"/>
      <c r="K119" s="68"/>
    </row>
    <row r="120" spans="1:127" ht="27" customHeight="1" x14ac:dyDescent="0.35">
      <c r="A120" s="91"/>
      <c r="B120" s="390"/>
      <c r="C120" s="419"/>
      <c r="D120" s="114"/>
      <c r="E120" s="115"/>
      <c r="F120" s="420"/>
      <c r="G120" s="91"/>
      <c r="H120" s="91"/>
      <c r="I120" s="91"/>
      <c r="J120" s="91"/>
      <c r="K120" s="73"/>
    </row>
    <row r="121" spans="1:127" ht="27" customHeight="1" x14ac:dyDescent="0.35">
      <c r="A121" s="373"/>
      <c r="B121" s="101"/>
      <c r="C121" s="101"/>
      <c r="D121" s="101"/>
      <c r="E121" s="102">
        <v>98</v>
      </c>
      <c r="F121" s="102"/>
      <c r="G121" s="103"/>
      <c r="H121" s="103"/>
      <c r="I121" s="103"/>
      <c r="J121" s="103"/>
      <c r="K121" s="108" t="s">
        <v>795</v>
      </c>
    </row>
    <row r="122" spans="1:127" ht="27" customHeight="1" x14ac:dyDescent="0.4">
      <c r="A122" s="445" t="s">
        <v>74</v>
      </c>
      <c r="B122" s="445"/>
      <c r="C122" s="445"/>
      <c r="D122" s="445"/>
      <c r="E122" s="445"/>
      <c r="F122" s="445"/>
      <c r="G122" s="445"/>
      <c r="H122" s="445"/>
      <c r="I122" s="445"/>
      <c r="J122" s="445"/>
      <c r="K122" s="445"/>
    </row>
    <row r="123" spans="1:127" ht="27" customHeight="1" x14ac:dyDescent="0.4">
      <c r="A123" s="445" t="s">
        <v>895</v>
      </c>
      <c r="B123" s="445"/>
      <c r="C123" s="445"/>
      <c r="D123" s="445"/>
      <c r="E123" s="445"/>
      <c r="F123" s="445"/>
      <c r="G123" s="445"/>
      <c r="H123" s="445"/>
      <c r="I123" s="445"/>
      <c r="J123" s="445"/>
      <c r="K123" s="445"/>
    </row>
    <row r="124" spans="1:127" ht="27" customHeight="1" x14ac:dyDescent="0.4">
      <c r="A124" s="445" t="s">
        <v>1016</v>
      </c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</row>
    <row r="125" spans="1:127" ht="27" customHeight="1" x14ac:dyDescent="0.35">
      <c r="A125" s="371"/>
      <c r="B125" s="66"/>
      <c r="C125" s="371"/>
      <c r="D125" s="66"/>
      <c r="E125" s="66" t="s">
        <v>7</v>
      </c>
      <c r="F125" s="442" t="s">
        <v>15</v>
      </c>
      <c r="G125" s="443"/>
      <c r="H125" s="443"/>
      <c r="I125" s="443"/>
      <c r="J125" s="444"/>
      <c r="K125" s="90" t="s">
        <v>34</v>
      </c>
    </row>
    <row r="126" spans="1:127" ht="27" customHeight="1" x14ac:dyDescent="0.35">
      <c r="A126" s="67" t="s">
        <v>5</v>
      </c>
      <c r="B126" s="68" t="s">
        <v>75</v>
      </c>
      <c r="C126" s="67" t="s">
        <v>76</v>
      </c>
      <c r="D126" s="68" t="s">
        <v>77</v>
      </c>
      <c r="E126" s="68" t="s">
        <v>78</v>
      </c>
      <c r="F126" s="371">
        <v>2561</v>
      </c>
      <c r="G126" s="66">
        <v>2562</v>
      </c>
      <c r="H126" s="66">
        <v>2563</v>
      </c>
      <c r="I126" s="66">
        <v>2564</v>
      </c>
      <c r="J126" s="66">
        <v>2565</v>
      </c>
      <c r="K126" s="83" t="s">
        <v>72</v>
      </c>
    </row>
    <row r="127" spans="1:127" ht="27" customHeight="1" x14ac:dyDescent="0.35">
      <c r="A127" s="70"/>
      <c r="B127" s="71"/>
      <c r="C127" s="72"/>
      <c r="D127" s="71"/>
      <c r="E127" s="73"/>
      <c r="F127" s="70" t="s">
        <v>2</v>
      </c>
      <c r="G127" s="73" t="s">
        <v>2</v>
      </c>
      <c r="H127" s="73" t="s">
        <v>2</v>
      </c>
      <c r="I127" s="73" t="s">
        <v>2</v>
      </c>
      <c r="J127" s="73" t="s">
        <v>2</v>
      </c>
      <c r="K127" s="91" t="s">
        <v>71</v>
      </c>
    </row>
    <row r="128" spans="1:127" s="106" customFormat="1" ht="27" customHeight="1" x14ac:dyDescent="0.4">
      <c r="A128" s="66">
        <v>1</v>
      </c>
      <c r="B128" s="121" t="s">
        <v>352</v>
      </c>
      <c r="C128" s="121" t="s">
        <v>353</v>
      </c>
      <c r="D128" s="121" t="s">
        <v>354</v>
      </c>
      <c r="E128" s="122" t="s">
        <v>355</v>
      </c>
      <c r="F128" s="127">
        <v>13000</v>
      </c>
      <c r="G128" s="127">
        <v>13000</v>
      </c>
      <c r="H128" s="127">
        <v>13000</v>
      </c>
      <c r="I128" s="127">
        <v>13000</v>
      </c>
      <c r="J128" s="127">
        <v>13000</v>
      </c>
      <c r="K128" s="202" t="s">
        <v>9</v>
      </c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7"/>
      <c r="CM128" s="107"/>
      <c r="CN128" s="107"/>
      <c r="CO128" s="107"/>
      <c r="CP128" s="107"/>
      <c r="CQ128" s="107"/>
      <c r="CR128" s="107"/>
      <c r="CS128" s="107"/>
      <c r="CT128" s="107"/>
      <c r="CU128" s="107"/>
      <c r="CV128" s="107"/>
      <c r="CW128" s="107"/>
      <c r="CX128" s="107"/>
      <c r="CY128" s="107"/>
      <c r="CZ128" s="107"/>
      <c r="DA128" s="107"/>
      <c r="DB128" s="107"/>
      <c r="DC128" s="107"/>
      <c r="DD128" s="107"/>
      <c r="DE128" s="107"/>
      <c r="DF128" s="107"/>
      <c r="DG128" s="107"/>
      <c r="DH128" s="107"/>
      <c r="DI128" s="107"/>
      <c r="DJ128" s="107"/>
      <c r="DK128" s="107"/>
      <c r="DL128" s="107"/>
      <c r="DM128" s="107"/>
      <c r="DN128" s="107"/>
      <c r="DO128" s="107"/>
      <c r="DP128" s="107"/>
      <c r="DQ128" s="107"/>
      <c r="DR128" s="107"/>
      <c r="DS128" s="107"/>
      <c r="DT128" s="107"/>
      <c r="DU128" s="107"/>
      <c r="DV128" s="107"/>
      <c r="DW128" s="107"/>
    </row>
    <row r="129" spans="1:127" s="106" customFormat="1" ht="27" customHeight="1" x14ac:dyDescent="0.4">
      <c r="A129" s="83"/>
      <c r="B129" s="69"/>
      <c r="C129" s="69"/>
      <c r="D129" s="69"/>
      <c r="E129" s="78" t="s">
        <v>356</v>
      </c>
      <c r="F129" s="84"/>
      <c r="G129" s="83"/>
      <c r="H129" s="83"/>
      <c r="I129" s="83"/>
      <c r="J129" s="83"/>
      <c r="K129" s="83" t="s">
        <v>1387</v>
      </c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7"/>
      <c r="CT129" s="107"/>
      <c r="CU129" s="107"/>
      <c r="CV129" s="107"/>
      <c r="CW129" s="107"/>
      <c r="CX129" s="107"/>
      <c r="CY129" s="107"/>
      <c r="CZ129" s="107"/>
      <c r="DA129" s="107"/>
      <c r="DB129" s="107"/>
      <c r="DC129" s="107"/>
      <c r="DD129" s="107"/>
      <c r="DE129" s="107"/>
      <c r="DF129" s="107"/>
      <c r="DG129" s="107"/>
      <c r="DH129" s="107"/>
      <c r="DI129" s="107"/>
      <c r="DJ129" s="107"/>
      <c r="DK129" s="107"/>
      <c r="DL129" s="107"/>
      <c r="DM129" s="107"/>
      <c r="DN129" s="107"/>
      <c r="DO129" s="107"/>
      <c r="DP129" s="107"/>
      <c r="DQ129" s="107"/>
      <c r="DR129" s="107"/>
      <c r="DS129" s="107"/>
      <c r="DT129" s="107"/>
      <c r="DU129" s="107"/>
      <c r="DV129" s="107"/>
      <c r="DW129" s="107"/>
    </row>
    <row r="130" spans="1:127" s="106" customFormat="1" ht="27" customHeight="1" x14ac:dyDescent="0.4">
      <c r="A130" s="83"/>
      <c r="B130" s="77"/>
      <c r="C130" s="89"/>
      <c r="D130" s="89"/>
      <c r="E130" s="78" t="s">
        <v>357</v>
      </c>
      <c r="F130" s="85"/>
      <c r="G130" s="85"/>
      <c r="H130" s="85"/>
      <c r="I130" s="85"/>
      <c r="J130" s="85"/>
      <c r="K130" s="68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  <c r="CT130" s="107"/>
      <c r="CU130" s="107"/>
      <c r="CV130" s="107"/>
      <c r="CW130" s="107"/>
      <c r="CX130" s="107"/>
      <c r="CY130" s="107"/>
      <c r="CZ130" s="107"/>
      <c r="DA130" s="107"/>
      <c r="DB130" s="107"/>
      <c r="DC130" s="107"/>
      <c r="DD130" s="107"/>
      <c r="DE130" s="107"/>
      <c r="DF130" s="107"/>
      <c r="DG130" s="107"/>
      <c r="DH130" s="107"/>
      <c r="DI130" s="107"/>
      <c r="DJ130" s="107"/>
      <c r="DK130" s="107"/>
      <c r="DL130" s="107"/>
      <c r="DM130" s="107"/>
      <c r="DN130" s="107"/>
      <c r="DO130" s="107"/>
      <c r="DP130" s="107"/>
      <c r="DQ130" s="107"/>
      <c r="DR130" s="107"/>
      <c r="DS130" s="107"/>
      <c r="DT130" s="107"/>
      <c r="DU130" s="107"/>
      <c r="DV130" s="107"/>
      <c r="DW130" s="107"/>
    </row>
    <row r="131" spans="1:127" s="106" customFormat="1" ht="27" customHeight="1" x14ac:dyDescent="0.4">
      <c r="A131" s="73"/>
      <c r="B131" s="116"/>
      <c r="C131" s="71"/>
      <c r="D131" s="71"/>
      <c r="E131" s="116" t="s">
        <v>358</v>
      </c>
      <c r="F131" s="125"/>
      <c r="G131" s="125"/>
      <c r="H131" s="125"/>
      <c r="I131" s="125"/>
      <c r="J131" s="125"/>
      <c r="K131" s="73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  <c r="CB131" s="107"/>
      <c r="CC131" s="107"/>
      <c r="CD131" s="107"/>
      <c r="CE131" s="107"/>
      <c r="CF131" s="107"/>
      <c r="CG131" s="107"/>
      <c r="CH131" s="107"/>
      <c r="CI131" s="107"/>
      <c r="CJ131" s="107"/>
      <c r="CK131" s="107"/>
      <c r="CL131" s="107"/>
      <c r="CM131" s="107"/>
      <c r="CN131" s="107"/>
      <c r="CO131" s="107"/>
      <c r="CP131" s="107"/>
      <c r="CQ131" s="107"/>
      <c r="CR131" s="107"/>
      <c r="CS131" s="107"/>
      <c r="CT131" s="107"/>
      <c r="CU131" s="107"/>
      <c r="CV131" s="107"/>
      <c r="CW131" s="107"/>
      <c r="CX131" s="107"/>
      <c r="CY131" s="107"/>
      <c r="CZ131" s="107"/>
      <c r="DA131" s="107"/>
      <c r="DB131" s="107"/>
      <c r="DC131" s="107"/>
      <c r="DD131" s="107"/>
      <c r="DE131" s="107"/>
      <c r="DF131" s="107"/>
      <c r="DG131" s="107"/>
      <c r="DH131" s="107"/>
      <c r="DI131" s="107"/>
      <c r="DJ131" s="107"/>
      <c r="DK131" s="107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7"/>
      <c r="DV131" s="107"/>
      <c r="DW131" s="107"/>
    </row>
    <row r="132" spans="1:127" s="106" customFormat="1" ht="27" customHeight="1" x14ac:dyDescent="0.4">
      <c r="A132" s="66">
        <v>2</v>
      </c>
      <c r="B132" s="121" t="s">
        <v>352</v>
      </c>
      <c r="C132" s="121" t="s">
        <v>353</v>
      </c>
      <c r="D132" s="121" t="s">
        <v>354</v>
      </c>
      <c r="E132" s="122" t="s">
        <v>355</v>
      </c>
      <c r="F132" s="127">
        <v>8000</v>
      </c>
      <c r="G132" s="127">
        <v>8000</v>
      </c>
      <c r="H132" s="127">
        <v>8000</v>
      </c>
      <c r="I132" s="127">
        <v>8000</v>
      </c>
      <c r="J132" s="127">
        <v>8000</v>
      </c>
      <c r="K132" s="202" t="s">
        <v>9</v>
      </c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  <c r="CT132" s="107"/>
      <c r="CU132" s="107"/>
      <c r="CV132" s="107"/>
      <c r="CW132" s="107"/>
      <c r="CX132" s="107"/>
      <c r="CY132" s="107"/>
      <c r="CZ132" s="107"/>
      <c r="DA132" s="107"/>
      <c r="DB132" s="107"/>
      <c r="DC132" s="107"/>
      <c r="DD132" s="107"/>
      <c r="DE132" s="107"/>
      <c r="DF132" s="107"/>
      <c r="DG132" s="107"/>
      <c r="DH132" s="107"/>
      <c r="DI132" s="107"/>
      <c r="DJ132" s="107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7"/>
      <c r="DV132" s="107"/>
      <c r="DW132" s="107"/>
    </row>
    <row r="133" spans="1:127" s="106" customFormat="1" ht="27" customHeight="1" x14ac:dyDescent="0.4">
      <c r="A133" s="83"/>
      <c r="B133" s="69"/>
      <c r="C133" s="69"/>
      <c r="D133" s="69"/>
      <c r="E133" s="78" t="s">
        <v>356</v>
      </c>
      <c r="F133" s="84"/>
      <c r="G133" s="83"/>
      <c r="H133" s="83"/>
      <c r="I133" s="83"/>
      <c r="J133" s="83"/>
      <c r="K133" s="83" t="s">
        <v>1387</v>
      </c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  <c r="CT133" s="107"/>
      <c r="CU133" s="107"/>
      <c r="CV133" s="107"/>
      <c r="CW133" s="107"/>
      <c r="CX133" s="107"/>
      <c r="CY133" s="107"/>
      <c r="CZ133" s="107"/>
      <c r="DA133" s="107"/>
      <c r="DB133" s="107"/>
      <c r="DC133" s="107"/>
      <c r="DD133" s="107"/>
      <c r="DE133" s="107"/>
      <c r="DF133" s="107"/>
      <c r="DG133" s="107"/>
      <c r="DH133" s="107"/>
      <c r="DI133" s="107"/>
      <c r="DJ133" s="107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7"/>
      <c r="DV133" s="107"/>
      <c r="DW133" s="107"/>
    </row>
    <row r="134" spans="1:127" ht="27" customHeight="1" x14ac:dyDescent="0.35">
      <c r="A134" s="83"/>
      <c r="B134" s="77"/>
      <c r="C134" s="89"/>
      <c r="D134" s="89"/>
      <c r="E134" s="78" t="s">
        <v>359</v>
      </c>
      <c r="F134" s="85"/>
      <c r="G134" s="85"/>
      <c r="H134" s="85"/>
      <c r="I134" s="85"/>
      <c r="J134" s="85"/>
      <c r="K134" s="68"/>
    </row>
    <row r="135" spans="1:127" ht="27" customHeight="1" x14ac:dyDescent="0.35">
      <c r="A135" s="66">
        <v>3</v>
      </c>
      <c r="B135" s="183" t="s">
        <v>352</v>
      </c>
      <c r="C135" s="183" t="s">
        <v>353</v>
      </c>
      <c r="D135" s="183" t="s">
        <v>361</v>
      </c>
      <c r="E135" s="183" t="s">
        <v>363</v>
      </c>
      <c r="F135" s="236">
        <v>0</v>
      </c>
      <c r="G135" s="184">
        <v>37500</v>
      </c>
      <c r="H135" s="184">
        <v>37500</v>
      </c>
      <c r="I135" s="184">
        <v>37500</v>
      </c>
      <c r="J135" s="236">
        <v>0</v>
      </c>
      <c r="K135" s="202" t="s">
        <v>9</v>
      </c>
    </row>
    <row r="136" spans="1:127" ht="27" customHeight="1" x14ac:dyDescent="0.35">
      <c r="A136" s="83"/>
      <c r="B136" s="187"/>
      <c r="C136" s="187"/>
      <c r="D136" s="187"/>
      <c r="E136" s="187" t="s">
        <v>364</v>
      </c>
      <c r="F136" s="188"/>
      <c r="G136" s="187"/>
      <c r="H136" s="187"/>
      <c r="I136" s="187"/>
      <c r="J136" s="187"/>
      <c r="K136" s="83" t="s">
        <v>1387</v>
      </c>
    </row>
    <row r="137" spans="1:127" ht="27" customHeight="1" x14ac:dyDescent="0.35">
      <c r="A137" s="83"/>
      <c r="B137" s="189"/>
      <c r="C137" s="189"/>
      <c r="D137" s="189"/>
      <c r="E137" s="187" t="s">
        <v>365</v>
      </c>
      <c r="F137" s="188"/>
      <c r="G137" s="188"/>
      <c r="H137" s="188"/>
      <c r="I137" s="188"/>
      <c r="J137" s="188"/>
      <c r="K137" s="189"/>
    </row>
    <row r="138" spans="1:127" ht="27" customHeight="1" x14ac:dyDescent="0.35">
      <c r="A138" s="91"/>
      <c r="B138" s="69"/>
      <c r="C138" s="69"/>
      <c r="D138" s="69"/>
      <c r="E138" s="78"/>
      <c r="F138" s="79"/>
      <c r="G138" s="79"/>
      <c r="H138" s="79"/>
      <c r="I138" s="79"/>
      <c r="J138" s="79"/>
      <c r="K138" s="83"/>
    </row>
    <row r="139" spans="1:127" ht="27" customHeight="1" x14ac:dyDescent="0.35">
      <c r="A139" s="83">
        <v>4</v>
      </c>
      <c r="B139" s="183" t="s">
        <v>352</v>
      </c>
      <c r="C139" s="183" t="s">
        <v>353</v>
      </c>
      <c r="D139" s="183" t="s">
        <v>367</v>
      </c>
      <c r="E139" s="183" t="s">
        <v>368</v>
      </c>
      <c r="F139" s="236">
        <v>0</v>
      </c>
      <c r="G139" s="236">
        <v>0</v>
      </c>
      <c r="H139" s="236">
        <v>0</v>
      </c>
      <c r="I139" s="184">
        <v>150000</v>
      </c>
      <c r="J139" s="236">
        <v>0</v>
      </c>
      <c r="K139" s="202" t="s">
        <v>9</v>
      </c>
    </row>
    <row r="140" spans="1:127" ht="27" customHeight="1" x14ac:dyDescent="0.35">
      <c r="A140" s="83"/>
      <c r="B140" s="187"/>
      <c r="C140" s="187"/>
      <c r="D140" s="187"/>
      <c r="E140" s="187" t="s">
        <v>369</v>
      </c>
      <c r="F140" s="188"/>
      <c r="G140" s="187"/>
      <c r="H140" s="187"/>
      <c r="I140" s="187"/>
      <c r="J140" s="187"/>
      <c r="K140" s="83" t="s">
        <v>1387</v>
      </c>
    </row>
    <row r="141" spans="1:127" ht="27" customHeight="1" x14ac:dyDescent="0.35">
      <c r="A141" s="68"/>
      <c r="B141" s="69"/>
      <c r="C141" s="69"/>
      <c r="D141" s="69"/>
      <c r="E141" s="78"/>
      <c r="F141" s="85"/>
      <c r="G141" s="85"/>
      <c r="H141" s="85"/>
      <c r="I141" s="85"/>
      <c r="J141" s="85"/>
      <c r="K141" s="83"/>
    </row>
    <row r="142" spans="1:127" ht="27" customHeight="1" x14ac:dyDescent="0.35">
      <c r="A142" s="66">
        <v>5</v>
      </c>
      <c r="B142" s="74" t="s">
        <v>352</v>
      </c>
      <c r="C142" s="121" t="s">
        <v>353</v>
      </c>
      <c r="D142" s="121" t="s">
        <v>595</v>
      </c>
      <c r="E142" s="122" t="s">
        <v>1393</v>
      </c>
      <c r="F142" s="236">
        <v>23000</v>
      </c>
      <c r="G142" s="236">
        <v>0</v>
      </c>
      <c r="H142" s="236">
        <v>0</v>
      </c>
      <c r="I142" s="236">
        <v>0</v>
      </c>
      <c r="J142" s="236">
        <v>40000</v>
      </c>
      <c r="K142" s="66" t="s">
        <v>9</v>
      </c>
    </row>
    <row r="143" spans="1:127" ht="27" customHeight="1" x14ac:dyDescent="0.35">
      <c r="A143" s="83"/>
      <c r="B143" s="69"/>
      <c r="C143" s="69"/>
      <c r="D143" s="69"/>
      <c r="E143" s="78" t="s">
        <v>1394</v>
      </c>
      <c r="F143" s="78"/>
      <c r="G143" s="84"/>
      <c r="H143" s="83"/>
      <c r="I143" s="83"/>
      <c r="J143" s="83"/>
      <c r="K143" s="83" t="s">
        <v>1387</v>
      </c>
    </row>
    <row r="144" spans="1:127" ht="27" customHeight="1" x14ac:dyDescent="0.35">
      <c r="A144" s="68"/>
      <c r="B144" s="69"/>
      <c r="C144" s="69"/>
      <c r="D144" s="69"/>
      <c r="E144" s="78"/>
      <c r="F144" s="85"/>
      <c r="G144" s="85"/>
      <c r="H144" s="85"/>
      <c r="I144" s="85"/>
      <c r="J144" s="85"/>
      <c r="K144" s="83"/>
    </row>
    <row r="145" spans="1:11" ht="27" customHeight="1" x14ac:dyDescent="0.35">
      <c r="A145" s="68"/>
      <c r="B145" s="77"/>
      <c r="C145" s="89"/>
      <c r="D145" s="89"/>
      <c r="E145" s="78"/>
      <c r="F145" s="85"/>
      <c r="G145" s="69"/>
      <c r="H145" s="69"/>
      <c r="I145" s="69"/>
      <c r="J145" s="69"/>
      <c r="K145" s="68"/>
    </row>
    <row r="146" spans="1:11" ht="27" customHeight="1" x14ac:dyDescent="0.35">
      <c r="A146" s="83"/>
      <c r="B146" s="69"/>
      <c r="C146" s="69"/>
      <c r="D146" s="69"/>
      <c r="E146" s="78"/>
      <c r="F146" s="85"/>
      <c r="G146" s="85"/>
      <c r="H146" s="85"/>
      <c r="I146" s="85"/>
      <c r="J146" s="85"/>
      <c r="K146" s="83"/>
    </row>
    <row r="147" spans="1:11" ht="27" customHeight="1" x14ac:dyDescent="0.35">
      <c r="A147" s="83"/>
      <c r="B147" s="69"/>
      <c r="C147" s="69"/>
      <c r="D147" s="69"/>
      <c r="E147" s="78"/>
      <c r="F147" s="340"/>
      <c r="G147" s="84"/>
      <c r="H147" s="340"/>
      <c r="I147" s="340"/>
      <c r="J147" s="340"/>
      <c r="K147" s="203"/>
    </row>
    <row r="148" spans="1:11" ht="27" customHeight="1" x14ac:dyDescent="0.35">
      <c r="A148" s="83"/>
      <c r="B148" s="69"/>
      <c r="C148" s="69"/>
      <c r="D148" s="69"/>
      <c r="E148" s="78"/>
      <c r="F148" s="84"/>
      <c r="G148" s="84"/>
      <c r="H148" s="83"/>
      <c r="I148" s="83"/>
      <c r="J148" s="83"/>
      <c r="K148" s="83"/>
    </row>
    <row r="149" spans="1:11" ht="27" customHeight="1" x14ac:dyDescent="0.35">
      <c r="A149" s="83"/>
      <c r="B149" s="77"/>
      <c r="C149" s="89"/>
      <c r="D149" s="89"/>
      <c r="E149" s="78"/>
      <c r="F149" s="85"/>
      <c r="G149" s="85"/>
      <c r="H149" s="85"/>
      <c r="I149" s="85"/>
      <c r="J149" s="85"/>
      <c r="K149" s="68"/>
    </row>
    <row r="150" spans="1:11" ht="27" customHeight="1" x14ac:dyDescent="0.35">
      <c r="A150" s="91"/>
      <c r="B150" s="114"/>
      <c r="C150" s="114"/>
      <c r="D150" s="114"/>
      <c r="E150" s="115"/>
      <c r="F150" s="128"/>
      <c r="G150" s="128"/>
      <c r="H150" s="128"/>
      <c r="I150" s="128"/>
      <c r="J150" s="128"/>
      <c r="K150" s="91"/>
    </row>
    <row r="151" spans="1:11" ht="27" customHeight="1" x14ac:dyDescent="0.35">
      <c r="A151" s="373"/>
      <c r="B151" s="101"/>
      <c r="C151" s="101"/>
      <c r="D151" s="101"/>
      <c r="E151" s="102">
        <v>99</v>
      </c>
      <c r="F151" s="102"/>
      <c r="G151" s="103"/>
      <c r="H151" s="103"/>
      <c r="I151" s="103"/>
      <c r="J151" s="103"/>
      <c r="K151" s="108" t="s">
        <v>795</v>
      </c>
    </row>
    <row r="152" spans="1:11" ht="27" customHeight="1" x14ac:dyDescent="0.4">
      <c r="A152" s="445" t="s">
        <v>74</v>
      </c>
      <c r="B152" s="445"/>
      <c r="C152" s="445"/>
      <c r="D152" s="445"/>
      <c r="E152" s="445"/>
      <c r="F152" s="445"/>
      <c r="G152" s="445"/>
      <c r="H152" s="445"/>
      <c r="I152" s="445"/>
      <c r="J152" s="445"/>
      <c r="K152" s="445"/>
    </row>
    <row r="153" spans="1:11" ht="27" customHeight="1" x14ac:dyDescent="0.4">
      <c r="A153" s="445" t="s">
        <v>895</v>
      </c>
      <c r="B153" s="445"/>
      <c r="C153" s="445"/>
      <c r="D153" s="445"/>
      <c r="E153" s="445"/>
      <c r="F153" s="445"/>
      <c r="G153" s="445"/>
      <c r="H153" s="445"/>
      <c r="I153" s="445"/>
      <c r="J153" s="445"/>
      <c r="K153" s="445"/>
    </row>
    <row r="154" spans="1:11" ht="27" customHeight="1" x14ac:dyDescent="0.4">
      <c r="A154" s="459" t="s">
        <v>1016</v>
      </c>
      <c r="B154" s="459"/>
      <c r="C154" s="459"/>
      <c r="D154" s="459"/>
      <c r="E154" s="459"/>
      <c r="F154" s="459"/>
      <c r="G154" s="459"/>
      <c r="H154" s="459"/>
      <c r="I154" s="459"/>
      <c r="J154" s="459"/>
      <c r="K154" s="459"/>
    </row>
    <row r="155" spans="1:11" ht="27" customHeight="1" x14ac:dyDescent="0.35">
      <c r="A155" s="371"/>
      <c r="B155" s="66"/>
      <c r="C155" s="371"/>
      <c r="D155" s="66"/>
      <c r="E155" s="66" t="s">
        <v>7</v>
      </c>
      <c r="F155" s="439" t="s">
        <v>15</v>
      </c>
      <c r="G155" s="440"/>
      <c r="H155" s="440"/>
      <c r="I155" s="440"/>
      <c r="J155" s="441"/>
      <c r="K155" s="90" t="s">
        <v>34</v>
      </c>
    </row>
    <row r="156" spans="1:11" ht="27" customHeight="1" x14ac:dyDescent="0.35">
      <c r="A156" s="67" t="s">
        <v>5</v>
      </c>
      <c r="B156" s="68" t="s">
        <v>75</v>
      </c>
      <c r="C156" s="67" t="s">
        <v>76</v>
      </c>
      <c r="D156" s="68" t="s">
        <v>77</v>
      </c>
      <c r="E156" s="68" t="s">
        <v>78</v>
      </c>
      <c r="F156" s="371">
        <v>2561</v>
      </c>
      <c r="G156" s="66">
        <v>2562</v>
      </c>
      <c r="H156" s="66">
        <v>2563</v>
      </c>
      <c r="I156" s="66">
        <v>2564</v>
      </c>
      <c r="J156" s="66">
        <v>2565</v>
      </c>
      <c r="K156" s="83" t="s">
        <v>72</v>
      </c>
    </row>
    <row r="157" spans="1:11" ht="27" customHeight="1" x14ac:dyDescent="0.35">
      <c r="A157" s="70"/>
      <c r="B157" s="71"/>
      <c r="C157" s="72"/>
      <c r="D157" s="71"/>
      <c r="E157" s="73"/>
      <c r="F157" s="70" t="s">
        <v>2</v>
      </c>
      <c r="G157" s="73" t="s">
        <v>2</v>
      </c>
      <c r="H157" s="73" t="s">
        <v>2</v>
      </c>
      <c r="I157" s="73" t="s">
        <v>2</v>
      </c>
      <c r="J157" s="73" t="s">
        <v>2</v>
      </c>
      <c r="K157" s="91" t="s">
        <v>71</v>
      </c>
    </row>
    <row r="158" spans="1:11" ht="27" customHeight="1" x14ac:dyDescent="0.35">
      <c r="A158" s="90">
        <v>1</v>
      </c>
      <c r="B158" s="74" t="s">
        <v>717</v>
      </c>
      <c r="C158" s="121" t="s">
        <v>353</v>
      </c>
      <c r="D158" s="69" t="s">
        <v>733</v>
      </c>
      <c r="E158" s="122" t="s">
        <v>734</v>
      </c>
      <c r="F158" s="236">
        <v>0</v>
      </c>
      <c r="G158" s="236">
        <v>0</v>
      </c>
      <c r="H158" s="236">
        <v>0</v>
      </c>
      <c r="I158" s="127">
        <v>400000</v>
      </c>
      <c r="J158" s="127" t="s">
        <v>824</v>
      </c>
      <c r="K158" s="90" t="s">
        <v>732</v>
      </c>
    </row>
    <row r="159" spans="1:11" ht="27" customHeight="1" x14ac:dyDescent="0.35">
      <c r="A159" s="68"/>
      <c r="B159" s="69"/>
      <c r="C159" s="69"/>
      <c r="D159" s="69"/>
      <c r="E159" s="78" t="s">
        <v>736</v>
      </c>
      <c r="F159" s="84"/>
      <c r="G159" s="83"/>
      <c r="H159" s="83"/>
      <c r="I159" s="83"/>
      <c r="J159" s="83"/>
      <c r="K159" s="83"/>
    </row>
    <row r="160" spans="1:11" ht="27" customHeight="1" x14ac:dyDescent="0.35">
      <c r="A160" s="91"/>
      <c r="B160" s="114"/>
      <c r="C160" s="114"/>
      <c r="D160" s="114"/>
      <c r="E160" s="115" t="s">
        <v>735</v>
      </c>
      <c r="F160" s="128"/>
      <c r="G160" s="128"/>
      <c r="H160" s="128"/>
      <c r="I160" s="128"/>
      <c r="J160" s="128"/>
      <c r="K160" s="73"/>
    </row>
    <row r="161" spans="1:127" ht="27" customHeight="1" x14ac:dyDescent="0.35">
      <c r="A161" s="180">
        <v>2</v>
      </c>
      <c r="B161" s="74" t="s">
        <v>717</v>
      </c>
      <c r="C161" s="63" t="s">
        <v>353</v>
      </c>
      <c r="D161" s="63" t="s">
        <v>739</v>
      </c>
      <c r="E161" s="74" t="s">
        <v>1384</v>
      </c>
      <c r="F161" s="236">
        <v>0</v>
      </c>
      <c r="G161" s="236" t="s">
        <v>824</v>
      </c>
      <c r="H161" s="236">
        <v>34000</v>
      </c>
      <c r="I161" s="236">
        <v>34000</v>
      </c>
      <c r="J161" s="236">
        <v>34000</v>
      </c>
      <c r="K161" s="66" t="s">
        <v>732</v>
      </c>
    </row>
    <row r="162" spans="1:127" ht="27" customHeight="1" x14ac:dyDescent="0.35">
      <c r="A162" s="230"/>
      <c r="B162" s="77"/>
      <c r="C162" s="89"/>
      <c r="D162" s="89"/>
      <c r="E162" s="77" t="s">
        <v>1498</v>
      </c>
      <c r="F162" s="340"/>
      <c r="G162" s="339"/>
      <c r="H162" s="339"/>
      <c r="I162" s="46"/>
      <c r="J162" s="49"/>
      <c r="K162" s="68"/>
    </row>
    <row r="163" spans="1:127" ht="27" customHeight="1" x14ac:dyDescent="0.35">
      <c r="A163" s="228"/>
      <c r="B163" s="116"/>
      <c r="C163" s="71"/>
      <c r="D163" s="71"/>
      <c r="E163" s="116"/>
      <c r="F163" s="337"/>
      <c r="G163" s="229"/>
      <c r="H163" s="229"/>
      <c r="I163" s="47"/>
      <c r="K163" s="73"/>
    </row>
    <row r="164" spans="1:127" ht="27" customHeight="1" x14ac:dyDescent="0.35">
      <c r="A164" s="180">
        <v>3</v>
      </c>
      <c r="B164" s="74" t="s">
        <v>717</v>
      </c>
      <c r="C164" s="63" t="s">
        <v>353</v>
      </c>
      <c r="D164" s="63" t="s">
        <v>740</v>
      </c>
      <c r="E164" s="227" t="s">
        <v>1385</v>
      </c>
      <c r="F164" s="243">
        <v>12000</v>
      </c>
      <c r="G164" s="236">
        <v>0</v>
      </c>
      <c r="H164" s="236">
        <v>0</v>
      </c>
      <c r="I164" s="236">
        <v>0</v>
      </c>
      <c r="J164" s="236">
        <v>0</v>
      </c>
      <c r="K164" s="66" t="s">
        <v>732</v>
      </c>
    </row>
    <row r="165" spans="1:127" ht="27" customHeight="1" x14ac:dyDescent="0.35">
      <c r="A165" s="230"/>
      <c r="B165" s="77"/>
      <c r="C165" s="89"/>
      <c r="D165" s="89"/>
      <c r="E165" s="172" t="s">
        <v>1386</v>
      </c>
      <c r="F165" s="244"/>
      <c r="G165" s="340"/>
      <c r="H165" s="340"/>
      <c r="I165" s="340"/>
      <c r="J165" s="340"/>
      <c r="K165" s="68"/>
    </row>
    <row r="166" spans="1:127" ht="27" customHeight="1" x14ac:dyDescent="0.35">
      <c r="A166" s="90">
        <v>4</v>
      </c>
      <c r="B166" s="40" t="s">
        <v>717</v>
      </c>
      <c r="C166" s="40" t="s">
        <v>353</v>
      </c>
      <c r="D166" s="40" t="s">
        <v>733</v>
      </c>
      <c r="E166" s="408" t="s">
        <v>830</v>
      </c>
      <c r="F166" s="236">
        <v>0</v>
      </c>
      <c r="G166" s="236">
        <v>0</v>
      </c>
      <c r="H166" s="236">
        <v>0</v>
      </c>
      <c r="I166" s="127">
        <v>400000</v>
      </c>
      <c r="J166" s="127"/>
      <c r="K166" s="66" t="s">
        <v>645</v>
      </c>
    </row>
    <row r="167" spans="1:127" s="409" customFormat="1" ht="27" customHeight="1" x14ac:dyDescent="0.35">
      <c r="A167" s="47"/>
      <c r="B167" s="44"/>
      <c r="C167" s="44"/>
      <c r="D167" s="44"/>
      <c r="E167" s="47"/>
      <c r="F167" s="47"/>
      <c r="G167" s="47"/>
      <c r="H167" s="47"/>
      <c r="I167" s="47"/>
      <c r="J167" s="47"/>
      <c r="K167" s="73" t="s">
        <v>646</v>
      </c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  <c r="BZ167" s="82"/>
      <c r="CA167" s="82"/>
      <c r="CB167" s="82"/>
      <c r="CC167" s="82"/>
      <c r="CD167" s="82"/>
      <c r="CE167" s="82"/>
      <c r="CF167" s="82"/>
      <c r="CG167" s="82"/>
      <c r="CH167" s="82"/>
      <c r="CI167" s="82"/>
      <c r="CJ167" s="82"/>
      <c r="CK167" s="82"/>
      <c r="CL167" s="82"/>
      <c r="CM167" s="82"/>
      <c r="CN167" s="82"/>
      <c r="CO167" s="82"/>
      <c r="CP167" s="82"/>
      <c r="CQ167" s="82"/>
      <c r="CR167" s="82"/>
      <c r="CS167" s="82"/>
      <c r="CT167" s="82"/>
      <c r="CU167" s="82"/>
      <c r="CV167" s="82"/>
      <c r="CW167" s="82"/>
      <c r="CX167" s="82"/>
      <c r="CY167" s="82"/>
      <c r="CZ167" s="82"/>
      <c r="DA167" s="82"/>
      <c r="DB167" s="82"/>
      <c r="DC167" s="82"/>
      <c r="DD167" s="82"/>
      <c r="DE167" s="82"/>
      <c r="DF167" s="82"/>
      <c r="DG167" s="82"/>
      <c r="DH167" s="82"/>
      <c r="DI167" s="82"/>
      <c r="DJ167" s="82"/>
      <c r="DK167" s="82"/>
      <c r="DL167" s="82"/>
      <c r="DM167" s="82"/>
      <c r="DN167" s="82"/>
      <c r="DO167" s="82"/>
      <c r="DP167" s="82"/>
      <c r="DQ167" s="82"/>
      <c r="DR167" s="82"/>
      <c r="DS167" s="82"/>
      <c r="DT167" s="82"/>
      <c r="DU167" s="82"/>
      <c r="DV167" s="82"/>
      <c r="DW167" s="82"/>
    </row>
    <row r="168" spans="1:127" ht="27" customHeight="1" x14ac:dyDescent="0.35">
      <c r="A168" s="67">
        <v>5</v>
      </c>
      <c r="B168" s="74" t="s">
        <v>717</v>
      </c>
      <c r="C168" s="121" t="s">
        <v>353</v>
      </c>
      <c r="D168" s="121" t="s">
        <v>1402</v>
      </c>
      <c r="E168" s="122" t="s">
        <v>1403</v>
      </c>
      <c r="F168" s="236">
        <v>79000</v>
      </c>
      <c r="G168" s="236">
        <v>79000</v>
      </c>
      <c r="H168" s="236">
        <v>79000</v>
      </c>
      <c r="I168" s="236">
        <v>79000</v>
      </c>
      <c r="J168" s="236">
        <v>79000</v>
      </c>
      <c r="K168" s="90" t="s">
        <v>718</v>
      </c>
    </row>
    <row r="169" spans="1:127" ht="27" customHeight="1" x14ac:dyDescent="0.35">
      <c r="A169" s="67"/>
      <c r="B169" s="69"/>
      <c r="C169" s="69"/>
      <c r="D169" s="69"/>
      <c r="E169" s="78" t="s">
        <v>1369</v>
      </c>
      <c r="F169" s="78"/>
      <c r="G169" s="84"/>
      <c r="H169" s="83"/>
      <c r="I169" s="83"/>
      <c r="J169" s="83"/>
      <c r="K169" s="83" t="s">
        <v>719</v>
      </c>
    </row>
    <row r="170" spans="1:127" ht="27" customHeight="1" x14ac:dyDescent="0.35">
      <c r="A170" s="66">
        <v>6</v>
      </c>
      <c r="B170" s="74" t="s">
        <v>717</v>
      </c>
      <c r="C170" s="121" t="s">
        <v>353</v>
      </c>
      <c r="D170" s="121" t="s">
        <v>766</v>
      </c>
      <c r="E170" s="122" t="s">
        <v>1412</v>
      </c>
      <c r="F170" s="236">
        <v>0</v>
      </c>
      <c r="G170" s="236">
        <v>4500</v>
      </c>
      <c r="H170" s="236">
        <v>0</v>
      </c>
      <c r="I170" s="236">
        <v>0</v>
      </c>
      <c r="J170" s="236">
        <v>0</v>
      </c>
      <c r="K170" s="66" t="s">
        <v>645</v>
      </c>
    </row>
    <row r="171" spans="1:127" ht="27" customHeight="1" x14ac:dyDescent="0.35">
      <c r="A171" s="68"/>
      <c r="B171" s="69"/>
      <c r="C171" s="69"/>
      <c r="D171" s="69"/>
      <c r="E171" s="78"/>
      <c r="F171" s="78"/>
      <c r="G171" s="83"/>
      <c r="H171" s="83"/>
      <c r="I171" s="83"/>
      <c r="J171" s="83"/>
      <c r="K171" s="68" t="s">
        <v>646</v>
      </c>
    </row>
    <row r="172" spans="1:127" ht="27" customHeight="1" x14ac:dyDescent="0.35">
      <c r="A172" s="73"/>
      <c r="B172" s="116"/>
      <c r="C172" s="71"/>
      <c r="D172" s="116"/>
      <c r="E172" s="116"/>
      <c r="F172" s="116"/>
      <c r="G172" s="117"/>
      <c r="H172" s="117"/>
      <c r="I172" s="117"/>
      <c r="J172" s="117"/>
      <c r="K172" s="73"/>
    </row>
    <row r="173" spans="1:127" ht="27" customHeight="1" x14ac:dyDescent="0.35">
      <c r="A173" s="67">
        <v>7</v>
      </c>
      <c r="B173" s="74" t="s">
        <v>717</v>
      </c>
      <c r="C173" s="121" t="s">
        <v>353</v>
      </c>
      <c r="D173" s="121" t="s">
        <v>766</v>
      </c>
      <c r="E173" s="122" t="s">
        <v>1413</v>
      </c>
      <c r="F173" s="236">
        <v>0</v>
      </c>
      <c r="G173" s="236">
        <v>19000</v>
      </c>
      <c r="H173" s="236">
        <v>0</v>
      </c>
      <c r="I173" s="236">
        <v>0</v>
      </c>
      <c r="J173" s="236">
        <v>0</v>
      </c>
      <c r="K173" s="66" t="s">
        <v>645</v>
      </c>
    </row>
    <row r="174" spans="1:127" ht="27" customHeight="1" x14ac:dyDescent="0.35">
      <c r="A174" s="67"/>
      <c r="B174" s="69"/>
      <c r="C174" s="69"/>
      <c r="D174" s="69"/>
      <c r="E174" s="78"/>
      <c r="F174" s="78"/>
      <c r="G174" s="83"/>
      <c r="H174" s="83"/>
      <c r="I174" s="83"/>
      <c r="J174" s="83"/>
      <c r="K174" s="68" t="s">
        <v>646</v>
      </c>
    </row>
    <row r="175" spans="1:127" ht="27" customHeight="1" x14ac:dyDescent="0.35">
      <c r="A175" s="67"/>
      <c r="B175" s="116"/>
      <c r="C175" s="186"/>
      <c r="D175" s="114"/>
      <c r="E175" s="114"/>
      <c r="F175" s="114"/>
      <c r="G175" s="117"/>
      <c r="H175" s="117"/>
      <c r="I175" s="117"/>
      <c r="J175" s="117"/>
      <c r="K175" s="73"/>
    </row>
    <row r="176" spans="1:127" ht="27" customHeight="1" x14ac:dyDescent="0.35">
      <c r="A176" s="66">
        <v>8</v>
      </c>
      <c r="B176" s="74" t="s">
        <v>717</v>
      </c>
      <c r="C176" s="121" t="s">
        <v>353</v>
      </c>
      <c r="D176" s="121" t="s">
        <v>362</v>
      </c>
      <c r="E176" s="122" t="s">
        <v>1414</v>
      </c>
      <c r="F176" s="236">
        <v>0</v>
      </c>
      <c r="G176" s="236">
        <v>9500</v>
      </c>
      <c r="H176" s="236">
        <v>0</v>
      </c>
      <c r="I176" s="236">
        <v>0</v>
      </c>
      <c r="J176" s="236">
        <v>0</v>
      </c>
      <c r="K176" s="66" t="s">
        <v>645</v>
      </c>
    </row>
    <row r="177" spans="1:11" ht="27" customHeight="1" x14ac:dyDescent="0.35">
      <c r="A177" s="68"/>
      <c r="B177" s="69"/>
      <c r="C177" s="69"/>
      <c r="D177" s="69"/>
      <c r="E177" s="214"/>
      <c r="F177" s="78"/>
      <c r="G177" s="84"/>
      <c r="H177" s="83"/>
      <c r="I177" s="83"/>
      <c r="J177" s="83"/>
      <c r="K177" s="68" t="s">
        <v>646</v>
      </c>
    </row>
    <row r="178" spans="1:11" ht="27" customHeight="1" x14ac:dyDescent="0.35">
      <c r="A178" s="187"/>
      <c r="B178" s="77"/>
      <c r="C178" s="187"/>
      <c r="D178" s="69"/>
      <c r="E178" s="214"/>
      <c r="F178" s="69"/>
      <c r="G178" s="79"/>
      <c r="H178" s="79"/>
      <c r="I178" s="79"/>
      <c r="J178" s="79"/>
      <c r="K178" s="68"/>
    </row>
    <row r="179" spans="1:11" ht="27" customHeight="1" x14ac:dyDescent="0.35">
      <c r="A179" s="187"/>
      <c r="B179" s="187"/>
      <c r="C179" s="187"/>
      <c r="D179" s="187"/>
      <c r="E179" s="187"/>
      <c r="F179" s="188"/>
      <c r="G179" s="187"/>
      <c r="H179" s="187"/>
      <c r="I179" s="187"/>
      <c r="J179" s="187"/>
      <c r="K179" s="187"/>
    </row>
    <row r="180" spans="1:11" ht="27" customHeight="1" x14ac:dyDescent="0.35">
      <c r="A180" s="186"/>
      <c r="B180" s="186"/>
      <c r="C180" s="186"/>
      <c r="D180" s="186"/>
      <c r="E180" s="186"/>
      <c r="F180" s="412"/>
      <c r="G180" s="186"/>
      <c r="H180" s="186"/>
      <c r="I180" s="186"/>
      <c r="J180" s="186"/>
      <c r="K180" s="186"/>
    </row>
    <row r="181" spans="1:11" ht="27" customHeight="1" x14ac:dyDescent="0.35">
      <c r="A181" s="373"/>
      <c r="B181" s="101"/>
      <c r="C181" s="101"/>
      <c r="D181" s="101"/>
      <c r="E181" s="102">
        <v>100</v>
      </c>
      <c r="F181" s="102"/>
      <c r="G181" s="103"/>
      <c r="H181" s="103"/>
      <c r="I181" s="103"/>
      <c r="J181" s="103"/>
      <c r="K181" s="108" t="s">
        <v>795</v>
      </c>
    </row>
    <row r="182" spans="1:11" ht="27" customHeight="1" x14ac:dyDescent="0.4">
      <c r="A182" s="445" t="s">
        <v>74</v>
      </c>
      <c r="B182" s="445"/>
      <c r="C182" s="445"/>
      <c r="D182" s="445"/>
      <c r="E182" s="445"/>
      <c r="F182" s="445"/>
      <c r="G182" s="445"/>
      <c r="H182" s="445"/>
      <c r="I182" s="445"/>
      <c r="J182" s="445"/>
      <c r="K182" s="445"/>
    </row>
    <row r="183" spans="1:11" ht="27" customHeight="1" x14ac:dyDescent="0.4">
      <c r="A183" s="445" t="s">
        <v>895</v>
      </c>
      <c r="B183" s="445"/>
      <c r="C183" s="445"/>
      <c r="D183" s="445"/>
      <c r="E183" s="445"/>
      <c r="F183" s="445"/>
      <c r="G183" s="445"/>
      <c r="H183" s="445"/>
      <c r="I183" s="445"/>
      <c r="J183" s="445"/>
      <c r="K183" s="445"/>
    </row>
    <row r="184" spans="1:11" ht="27" customHeight="1" x14ac:dyDescent="0.4">
      <c r="A184" s="459" t="s">
        <v>1016</v>
      </c>
      <c r="B184" s="459"/>
      <c r="C184" s="459"/>
      <c r="D184" s="459"/>
      <c r="E184" s="459"/>
      <c r="F184" s="459"/>
      <c r="G184" s="459"/>
      <c r="H184" s="459"/>
      <c r="I184" s="459"/>
      <c r="J184" s="459"/>
      <c r="K184" s="459"/>
    </row>
    <row r="185" spans="1:11" ht="27" customHeight="1" x14ac:dyDescent="0.35">
      <c r="A185" s="371"/>
      <c r="B185" s="66"/>
      <c r="C185" s="371"/>
      <c r="D185" s="66"/>
      <c r="E185" s="66" t="s">
        <v>7</v>
      </c>
      <c r="F185" s="439" t="s">
        <v>15</v>
      </c>
      <c r="G185" s="440"/>
      <c r="H185" s="440"/>
      <c r="I185" s="440"/>
      <c r="J185" s="441"/>
      <c r="K185" s="90" t="s">
        <v>34</v>
      </c>
    </row>
    <row r="186" spans="1:11" ht="27" customHeight="1" x14ac:dyDescent="0.35">
      <c r="A186" s="67" t="s">
        <v>5</v>
      </c>
      <c r="B186" s="68" t="s">
        <v>75</v>
      </c>
      <c r="C186" s="67" t="s">
        <v>76</v>
      </c>
      <c r="D186" s="68" t="s">
        <v>77</v>
      </c>
      <c r="E186" s="68" t="s">
        <v>78</v>
      </c>
      <c r="F186" s="371">
        <v>2561</v>
      </c>
      <c r="G186" s="66">
        <v>2562</v>
      </c>
      <c r="H186" s="66">
        <v>2563</v>
      </c>
      <c r="I186" s="66">
        <v>2564</v>
      </c>
      <c r="J186" s="66">
        <v>2565</v>
      </c>
      <c r="K186" s="83" t="s">
        <v>72</v>
      </c>
    </row>
    <row r="187" spans="1:11" ht="27" customHeight="1" x14ac:dyDescent="0.35">
      <c r="A187" s="70"/>
      <c r="B187" s="71"/>
      <c r="C187" s="72"/>
      <c r="D187" s="71"/>
      <c r="E187" s="73"/>
      <c r="F187" s="70" t="s">
        <v>2</v>
      </c>
      <c r="G187" s="73" t="s">
        <v>2</v>
      </c>
      <c r="H187" s="73" t="s">
        <v>2</v>
      </c>
      <c r="I187" s="73" t="s">
        <v>2</v>
      </c>
      <c r="J187" s="73" t="s">
        <v>2</v>
      </c>
      <c r="K187" s="91" t="s">
        <v>71</v>
      </c>
    </row>
    <row r="188" spans="1:11" ht="27" customHeight="1" x14ac:dyDescent="0.35">
      <c r="A188" s="90">
        <v>9</v>
      </c>
      <c r="B188" s="74" t="s">
        <v>717</v>
      </c>
      <c r="C188" s="121" t="s">
        <v>353</v>
      </c>
      <c r="D188" s="121" t="s">
        <v>821</v>
      </c>
      <c r="E188" s="122" t="s">
        <v>1415</v>
      </c>
      <c r="F188" s="122" t="s">
        <v>824</v>
      </c>
      <c r="G188" s="236">
        <v>8600</v>
      </c>
      <c r="H188" s="236">
        <v>0</v>
      </c>
      <c r="I188" s="236">
        <v>0</v>
      </c>
      <c r="J188" s="236">
        <v>0</v>
      </c>
      <c r="K188" s="66" t="s">
        <v>645</v>
      </c>
    </row>
    <row r="189" spans="1:11" ht="27" customHeight="1" x14ac:dyDescent="0.35">
      <c r="A189" s="68"/>
      <c r="B189" s="69"/>
      <c r="C189" s="69"/>
      <c r="D189" s="69"/>
      <c r="E189" s="78" t="s">
        <v>1416</v>
      </c>
      <c r="F189" s="78"/>
      <c r="G189" s="84"/>
      <c r="H189" s="83"/>
      <c r="I189" s="83"/>
      <c r="J189" s="83"/>
      <c r="K189" s="68" t="s">
        <v>646</v>
      </c>
    </row>
    <row r="190" spans="1:11" ht="27" customHeight="1" x14ac:dyDescent="0.35">
      <c r="A190" s="91"/>
      <c r="B190" s="114"/>
      <c r="C190" s="114"/>
      <c r="D190" s="114"/>
      <c r="E190" s="115"/>
      <c r="F190" s="128"/>
      <c r="G190" s="128"/>
      <c r="H190" s="128"/>
      <c r="I190" s="128"/>
      <c r="J190" s="128"/>
      <c r="K190" s="73"/>
    </row>
    <row r="191" spans="1:11" ht="27" customHeight="1" x14ac:dyDescent="0.35">
      <c r="A191" s="180">
        <v>10</v>
      </c>
      <c r="B191" s="74" t="s">
        <v>717</v>
      </c>
      <c r="C191" s="121" t="s">
        <v>353</v>
      </c>
      <c r="D191" s="121" t="s">
        <v>361</v>
      </c>
      <c r="E191" s="122" t="s">
        <v>1551</v>
      </c>
      <c r="F191" s="236">
        <v>0</v>
      </c>
      <c r="G191" s="236">
        <v>0</v>
      </c>
      <c r="H191" s="236">
        <v>100000</v>
      </c>
      <c r="I191" s="236">
        <v>0</v>
      </c>
      <c r="J191" s="236">
        <v>0</v>
      </c>
      <c r="K191" s="66" t="s">
        <v>645</v>
      </c>
    </row>
    <row r="192" spans="1:11" ht="27" customHeight="1" x14ac:dyDescent="0.35">
      <c r="A192" s="230"/>
      <c r="B192" s="69"/>
      <c r="C192" s="69"/>
      <c r="D192" s="69"/>
      <c r="E192" s="78" t="s">
        <v>1552</v>
      </c>
      <c r="F192" s="78"/>
      <c r="G192" s="84"/>
      <c r="H192" s="83"/>
      <c r="I192" s="83"/>
      <c r="J192" s="83"/>
      <c r="K192" s="68" t="s">
        <v>646</v>
      </c>
    </row>
    <row r="193" spans="1:11" ht="27" customHeight="1" x14ac:dyDescent="0.35">
      <c r="A193" s="228"/>
      <c r="B193" s="116"/>
      <c r="C193" s="186"/>
      <c r="D193" s="114"/>
      <c r="E193" s="114"/>
      <c r="F193" s="114"/>
      <c r="G193" s="117"/>
      <c r="H193" s="117"/>
      <c r="I193" s="117"/>
      <c r="J193" s="117"/>
      <c r="K193" s="73"/>
    </row>
    <row r="194" spans="1:11" ht="27" customHeight="1" x14ac:dyDescent="0.35">
      <c r="A194" s="180">
        <v>11</v>
      </c>
      <c r="B194" s="74" t="s">
        <v>717</v>
      </c>
      <c r="C194" s="121" t="s">
        <v>353</v>
      </c>
      <c r="D194" s="121" t="s">
        <v>1417</v>
      </c>
      <c r="E194" s="122" t="s">
        <v>1418</v>
      </c>
      <c r="F194" s="236">
        <v>0</v>
      </c>
      <c r="G194" s="236">
        <v>0</v>
      </c>
      <c r="H194" s="236">
        <v>100000</v>
      </c>
      <c r="I194" s="236">
        <v>0</v>
      </c>
      <c r="J194" s="236">
        <v>0</v>
      </c>
      <c r="K194" s="66" t="s">
        <v>645</v>
      </c>
    </row>
    <row r="195" spans="1:11" ht="27" customHeight="1" x14ac:dyDescent="0.35">
      <c r="A195" s="230"/>
      <c r="B195" s="69"/>
      <c r="C195" s="69"/>
      <c r="D195" s="69"/>
      <c r="E195" s="78" t="s">
        <v>1549</v>
      </c>
      <c r="F195" s="78"/>
      <c r="G195" s="84"/>
      <c r="H195" s="83"/>
      <c r="I195" s="83"/>
      <c r="J195" s="83"/>
      <c r="K195" s="68" t="s">
        <v>646</v>
      </c>
    </row>
    <row r="196" spans="1:11" ht="27" customHeight="1" x14ac:dyDescent="0.35">
      <c r="A196" s="91"/>
      <c r="B196" s="116"/>
      <c r="C196" s="186"/>
      <c r="D196" s="114"/>
      <c r="E196" s="185" t="s">
        <v>1550</v>
      </c>
      <c r="F196" s="114"/>
      <c r="G196" s="117"/>
      <c r="H196" s="117"/>
      <c r="I196" s="117"/>
      <c r="J196" s="117"/>
      <c r="K196" s="73"/>
    </row>
    <row r="197" spans="1:11" ht="27" customHeight="1" x14ac:dyDescent="0.35">
      <c r="A197" s="90">
        <v>12</v>
      </c>
      <c r="B197" s="74" t="s">
        <v>717</v>
      </c>
      <c r="C197" s="121" t="s">
        <v>353</v>
      </c>
      <c r="D197" s="121" t="s">
        <v>821</v>
      </c>
      <c r="E197" s="122" t="s">
        <v>823</v>
      </c>
      <c r="F197" s="236">
        <v>0</v>
      </c>
      <c r="G197" s="236">
        <v>0</v>
      </c>
      <c r="H197" s="127">
        <v>16000</v>
      </c>
      <c r="I197" s="236">
        <v>0</v>
      </c>
      <c r="J197" s="236">
        <v>0</v>
      </c>
      <c r="K197" s="66" t="s">
        <v>645</v>
      </c>
    </row>
    <row r="198" spans="1:11" ht="27" customHeight="1" x14ac:dyDescent="0.35">
      <c r="A198" s="68"/>
      <c r="B198" s="77"/>
      <c r="C198" s="69"/>
      <c r="D198" s="69"/>
      <c r="E198" s="78"/>
      <c r="F198" s="340"/>
      <c r="G198" s="340"/>
      <c r="H198" s="340"/>
      <c r="I198" s="340"/>
      <c r="J198" s="340"/>
      <c r="K198" s="68" t="s">
        <v>646</v>
      </c>
    </row>
    <row r="199" spans="1:11" ht="27" customHeight="1" x14ac:dyDescent="0.35">
      <c r="A199" s="73"/>
      <c r="B199" s="69"/>
      <c r="C199" s="69"/>
      <c r="D199" s="69"/>
      <c r="E199" s="78"/>
      <c r="F199" s="78"/>
      <c r="G199" s="84"/>
      <c r="H199" s="83"/>
      <c r="I199" s="83"/>
      <c r="J199" s="83"/>
      <c r="K199" s="83"/>
    </row>
    <row r="200" spans="1:11" ht="27" customHeight="1" x14ac:dyDescent="0.35">
      <c r="A200" s="66">
        <v>13</v>
      </c>
      <c r="B200" s="74" t="s">
        <v>717</v>
      </c>
      <c r="C200" s="121" t="s">
        <v>353</v>
      </c>
      <c r="D200" s="121" t="s">
        <v>1402</v>
      </c>
      <c r="E200" s="122" t="s">
        <v>1570</v>
      </c>
      <c r="F200" s="236">
        <v>0</v>
      </c>
      <c r="G200" s="236">
        <v>0</v>
      </c>
      <c r="H200" s="127">
        <v>100000</v>
      </c>
      <c r="I200" s="127">
        <v>100000</v>
      </c>
      <c r="J200" s="127">
        <v>100000</v>
      </c>
      <c r="K200" s="66" t="s">
        <v>645</v>
      </c>
    </row>
    <row r="201" spans="1:11" ht="27" customHeight="1" x14ac:dyDescent="0.35">
      <c r="A201" s="68"/>
      <c r="B201" s="77"/>
      <c r="C201" s="69"/>
      <c r="D201" s="69"/>
      <c r="E201" s="78"/>
      <c r="F201" s="340"/>
      <c r="G201" s="340"/>
      <c r="H201" s="340"/>
      <c r="I201" s="340"/>
      <c r="J201" s="340"/>
      <c r="K201" s="68" t="s">
        <v>646</v>
      </c>
    </row>
    <row r="202" spans="1:11" ht="27" customHeight="1" x14ac:dyDescent="0.35">
      <c r="A202" s="68"/>
      <c r="B202" s="69"/>
      <c r="C202" s="69"/>
      <c r="D202" s="69"/>
      <c r="E202" s="78"/>
      <c r="F202" s="78"/>
      <c r="G202" s="84"/>
      <c r="H202" s="83"/>
      <c r="I202" s="83"/>
      <c r="J202" s="83"/>
      <c r="K202" s="83"/>
    </row>
    <row r="203" spans="1:11" ht="27" customHeight="1" x14ac:dyDescent="0.35">
      <c r="A203" s="67"/>
      <c r="B203" s="77"/>
      <c r="C203" s="69"/>
      <c r="D203" s="69"/>
      <c r="E203" s="78"/>
      <c r="F203" s="340"/>
      <c r="G203" s="340"/>
      <c r="H203" s="340"/>
      <c r="I203" s="340"/>
      <c r="J203" s="340"/>
      <c r="K203" s="68"/>
    </row>
    <row r="204" spans="1:11" ht="27" customHeight="1" x14ac:dyDescent="0.35">
      <c r="A204" s="67"/>
      <c r="B204" s="69"/>
      <c r="C204" s="69"/>
      <c r="D204" s="69"/>
      <c r="E204" s="78"/>
      <c r="F204" s="78"/>
      <c r="G204" s="83"/>
      <c r="H204" s="83"/>
      <c r="I204" s="83"/>
      <c r="J204" s="83"/>
      <c r="K204" s="68"/>
    </row>
    <row r="205" spans="1:11" ht="27" customHeight="1" x14ac:dyDescent="0.35">
      <c r="A205" s="67"/>
      <c r="B205" s="77"/>
      <c r="C205" s="187"/>
      <c r="D205" s="69"/>
      <c r="E205" s="69"/>
      <c r="F205" s="69"/>
      <c r="G205" s="79"/>
      <c r="H205" s="79"/>
      <c r="I205" s="79"/>
      <c r="J205" s="79"/>
      <c r="K205" s="68"/>
    </row>
    <row r="206" spans="1:11" ht="27" customHeight="1" x14ac:dyDescent="0.35">
      <c r="A206" s="68"/>
      <c r="B206" s="77"/>
      <c r="C206" s="69"/>
      <c r="D206" s="69"/>
      <c r="E206" s="78"/>
      <c r="F206" s="340"/>
      <c r="G206" s="340"/>
      <c r="H206" s="340"/>
      <c r="I206" s="340"/>
      <c r="J206" s="340"/>
      <c r="K206" s="68"/>
    </row>
    <row r="207" spans="1:11" ht="27" customHeight="1" x14ac:dyDescent="0.35">
      <c r="A207" s="68"/>
      <c r="B207" s="69"/>
      <c r="C207" s="69"/>
      <c r="D207" s="69"/>
      <c r="E207" s="214"/>
      <c r="F207" s="78"/>
      <c r="G207" s="84"/>
      <c r="H207" s="83"/>
      <c r="I207" s="83"/>
      <c r="J207" s="83"/>
      <c r="K207" s="68"/>
    </row>
    <row r="208" spans="1:11" ht="27" customHeight="1" x14ac:dyDescent="0.35">
      <c r="A208" s="187"/>
      <c r="B208" s="77"/>
      <c r="C208" s="187"/>
      <c r="D208" s="69"/>
      <c r="E208" s="214"/>
      <c r="F208" s="69"/>
      <c r="G208" s="79"/>
      <c r="H208" s="79"/>
      <c r="I208" s="79"/>
      <c r="J208" s="79"/>
      <c r="K208" s="68"/>
    </row>
    <row r="209" spans="1:11" ht="27" customHeight="1" x14ac:dyDescent="0.35">
      <c r="A209" s="187"/>
      <c r="B209" s="187"/>
      <c r="C209" s="187"/>
      <c r="D209" s="187"/>
      <c r="E209" s="187"/>
      <c r="F209" s="188"/>
      <c r="G209" s="187"/>
      <c r="H209" s="187"/>
      <c r="I209" s="187"/>
      <c r="J209" s="187"/>
      <c r="K209" s="187"/>
    </row>
    <row r="210" spans="1:11" ht="27" customHeight="1" x14ac:dyDescent="0.35">
      <c r="A210" s="186"/>
      <c r="B210" s="186"/>
      <c r="C210" s="186"/>
      <c r="D210" s="186"/>
      <c r="E210" s="186"/>
      <c r="F210" s="412"/>
      <c r="G210" s="186"/>
      <c r="H210" s="186"/>
      <c r="I210" s="186"/>
      <c r="J210" s="186"/>
      <c r="K210" s="186"/>
    </row>
    <row r="211" spans="1:11" ht="27" customHeight="1" x14ac:dyDescent="0.35">
      <c r="A211" s="373"/>
      <c r="B211" s="101"/>
      <c r="C211" s="101"/>
      <c r="D211" s="101"/>
      <c r="E211" s="102">
        <v>101</v>
      </c>
      <c r="F211" s="102"/>
      <c r="G211" s="103"/>
      <c r="H211" s="103"/>
      <c r="I211" s="103"/>
      <c r="J211" s="103"/>
      <c r="K211" s="108" t="s">
        <v>795</v>
      </c>
    </row>
    <row r="212" spans="1:11" ht="27" customHeight="1" x14ac:dyDescent="0.4">
      <c r="A212" s="445" t="s">
        <v>74</v>
      </c>
      <c r="B212" s="445"/>
      <c r="C212" s="445"/>
      <c r="D212" s="445"/>
      <c r="E212" s="445"/>
      <c r="F212" s="445"/>
      <c r="G212" s="445"/>
      <c r="H212" s="445"/>
      <c r="I212" s="445"/>
      <c r="J212" s="445"/>
      <c r="K212" s="445"/>
    </row>
    <row r="213" spans="1:11" ht="27" customHeight="1" x14ac:dyDescent="0.4">
      <c r="A213" s="445" t="s">
        <v>895</v>
      </c>
      <c r="B213" s="445"/>
      <c r="C213" s="445"/>
      <c r="D213" s="445"/>
      <c r="E213" s="445"/>
      <c r="F213" s="445"/>
      <c r="G213" s="445"/>
      <c r="H213" s="445"/>
      <c r="I213" s="445"/>
      <c r="J213" s="445"/>
      <c r="K213" s="445"/>
    </row>
    <row r="214" spans="1:11" ht="27" customHeight="1" x14ac:dyDescent="0.4">
      <c r="A214" s="459" t="s">
        <v>1016</v>
      </c>
      <c r="B214" s="459"/>
      <c r="C214" s="459"/>
      <c r="D214" s="459"/>
      <c r="E214" s="459"/>
      <c r="F214" s="459"/>
      <c r="G214" s="459"/>
      <c r="H214" s="459"/>
      <c r="I214" s="459"/>
      <c r="J214" s="459"/>
      <c r="K214" s="459"/>
    </row>
    <row r="215" spans="1:11" ht="27" customHeight="1" x14ac:dyDescent="0.35">
      <c r="A215" s="392"/>
      <c r="B215" s="66"/>
      <c r="C215" s="392"/>
      <c r="D215" s="66"/>
      <c r="E215" s="66" t="s">
        <v>7</v>
      </c>
      <c r="F215" s="439" t="s">
        <v>15</v>
      </c>
      <c r="G215" s="440"/>
      <c r="H215" s="440"/>
      <c r="I215" s="440"/>
      <c r="J215" s="441"/>
      <c r="K215" s="90" t="s">
        <v>34</v>
      </c>
    </row>
    <row r="216" spans="1:11" ht="27" customHeight="1" x14ac:dyDescent="0.35">
      <c r="A216" s="67" t="s">
        <v>5</v>
      </c>
      <c r="B216" s="68" t="s">
        <v>75</v>
      </c>
      <c r="C216" s="67" t="s">
        <v>76</v>
      </c>
      <c r="D216" s="68" t="s">
        <v>77</v>
      </c>
      <c r="E216" s="68" t="s">
        <v>78</v>
      </c>
      <c r="F216" s="392">
        <v>2561</v>
      </c>
      <c r="G216" s="66">
        <v>2562</v>
      </c>
      <c r="H216" s="66">
        <v>2563</v>
      </c>
      <c r="I216" s="66">
        <v>2564</v>
      </c>
      <c r="J216" s="66">
        <v>2565</v>
      </c>
      <c r="K216" s="83" t="s">
        <v>72</v>
      </c>
    </row>
    <row r="217" spans="1:11" ht="27" customHeight="1" x14ac:dyDescent="0.35">
      <c r="A217" s="70"/>
      <c r="B217" s="71"/>
      <c r="C217" s="72"/>
      <c r="D217" s="71"/>
      <c r="E217" s="73"/>
      <c r="F217" s="70" t="s">
        <v>2</v>
      </c>
      <c r="G217" s="73" t="s">
        <v>2</v>
      </c>
      <c r="H217" s="73" t="s">
        <v>2</v>
      </c>
      <c r="I217" s="73" t="s">
        <v>2</v>
      </c>
      <c r="J217" s="73" t="s">
        <v>2</v>
      </c>
      <c r="K217" s="91" t="s">
        <v>71</v>
      </c>
    </row>
    <row r="218" spans="1:11" ht="27" customHeight="1" x14ac:dyDescent="0.35">
      <c r="A218" s="90">
        <v>1</v>
      </c>
      <c r="B218" s="74" t="s">
        <v>1395</v>
      </c>
      <c r="C218" s="183" t="s">
        <v>353</v>
      </c>
      <c r="D218" s="183" t="s">
        <v>766</v>
      </c>
      <c r="E218" s="122" t="s">
        <v>767</v>
      </c>
      <c r="F218" s="123">
        <v>10000</v>
      </c>
      <c r="G218" s="123">
        <v>10000</v>
      </c>
      <c r="H218" s="123">
        <v>10000</v>
      </c>
      <c r="I218" s="123">
        <v>10000</v>
      </c>
      <c r="J218" s="127" t="s">
        <v>824</v>
      </c>
      <c r="K218" s="66" t="s">
        <v>1395</v>
      </c>
    </row>
    <row r="219" spans="1:11" ht="27" customHeight="1" x14ac:dyDescent="0.35">
      <c r="A219" s="83"/>
      <c r="B219" s="77"/>
      <c r="C219" s="89"/>
      <c r="D219" s="77"/>
      <c r="E219" s="77"/>
      <c r="F219" s="79"/>
      <c r="G219" s="79"/>
      <c r="H219" s="79"/>
      <c r="I219" s="79"/>
      <c r="J219" s="79"/>
      <c r="K219" s="68"/>
    </row>
    <row r="220" spans="1:11" ht="27" customHeight="1" x14ac:dyDescent="0.35">
      <c r="A220" s="90">
        <v>2</v>
      </c>
      <c r="B220" s="74" t="s">
        <v>1395</v>
      </c>
      <c r="C220" s="183" t="s">
        <v>353</v>
      </c>
      <c r="D220" s="121" t="s">
        <v>362</v>
      </c>
      <c r="E220" s="121" t="s">
        <v>1396</v>
      </c>
      <c r="F220" s="123">
        <v>24000</v>
      </c>
      <c r="G220" s="127" t="s">
        <v>824</v>
      </c>
      <c r="H220" s="236">
        <v>0</v>
      </c>
      <c r="I220" s="236">
        <v>0</v>
      </c>
      <c r="J220" s="236">
        <v>0</v>
      </c>
      <c r="K220" s="66" t="s">
        <v>1395</v>
      </c>
    </row>
    <row r="221" spans="1:11" ht="27" customHeight="1" x14ac:dyDescent="0.35">
      <c r="A221" s="83"/>
      <c r="B221" s="77"/>
      <c r="C221" s="187"/>
      <c r="D221" s="69"/>
      <c r="E221" s="69" t="s">
        <v>1397</v>
      </c>
      <c r="F221" s="79"/>
      <c r="G221" s="79"/>
      <c r="H221" s="79"/>
      <c r="I221" s="79"/>
      <c r="J221" s="79"/>
      <c r="K221" s="68"/>
    </row>
    <row r="222" spans="1:11" ht="27" customHeight="1" x14ac:dyDescent="0.35">
      <c r="A222" s="83"/>
      <c r="B222" s="77"/>
      <c r="C222" s="187"/>
      <c r="D222" s="69"/>
      <c r="E222" s="69" t="s">
        <v>1398</v>
      </c>
      <c r="F222" s="79"/>
      <c r="G222" s="79"/>
      <c r="H222" s="79"/>
      <c r="I222" s="79"/>
      <c r="J222" s="79"/>
      <c r="K222" s="68"/>
    </row>
    <row r="223" spans="1:11" ht="27" customHeight="1" x14ac:dyDescent="0.35">
      <c r="A223" s="83"/>
      <c r="B223" s="77"/>
      <c r="C223" s="187"/>
      <c r="D223" s="69"/>
      <c r="E223" s="69" t="s">
        <v>1399</v>
      </c>
      <c r="F223" s="79"/>
      <c r="G223" s="79"/>
      <c r="H223" s="79"/>
      <c r="I223" s="79"/>
      <c r="J223" s="79"/>
      <c r="K223" s="68"/>
    </row>
    <row r="224" spans="1:11" ht="27" customHeight="1" x14ac:dyDescent="0.35">
      <c r="A224" s="90">
        <v>3</v>
      </c>
      <c r="B224" s="74" t="s">
        <v>1395</v>
      </c>
      <c r="C224" s="183" t="s">
        <v>353</v>
      </c>
      <c r="D224" s="121" t="s">
        <v>821</v>
      </c>
      <c r="E224" s="121" t="s">
        <v>1400</v>
      </c>
      <c r="F224" s="123">
        <v>4000</v>
      </c>
      <c r="G224" s="123">
        <v>4000</v>
      </c>
      <c r="H224" s="123">
        <v>4000</v>
      </c>
      <c r="I224" s="123">
        <v>4000</v>
      </c>
      <c r="J224" s="123" t="s">
        <v>824</v>
      </c>
      <c r="K224" s="66" t="s">
        <v>1395</v>
      </c>
    </row>
    <row r="225" spans="1:11" ht="27" customHeight="1" x14ac:dyDescent="0.35">
      <c r="A225" s="83"/>
      <c r="B225" s="77"/>
      <c r="C225" s="89"/>
      <c r="D225" s="69"/>
      <c r="E225" s="78" t="s">
        <v>1401</v>
      </c>
      <c r="F225" s="78"/>
      <c r="G225" s="79"/>
      <c r="H225" s="79"/>
      <c r="I225" s="79"/>
      <c r="J225" s="79"/>
      <c r="K225" s="68"/>
    </row>
    <row r="226" spans="1:11" ht="27" customHeight="1" x14ac:dyDescent="0.35">
      <c r="A226" s="90">
        <v>4</v>
      </c>
      <c r="B226" s="74" t="s">
        <v>370</v>
      </c>
      <c r="C226" s="121" t="s">
        <v>353</v>
      </c>
      <c r="D226" s="121" t="s">
        <v>766</v>
      </c>
      <c r="E226" s="122" t="s">
        <v>1419</v>
      </c>
      <c r="F226" s="127" t="s">
        <v>824</v>
      </c>
      <c r="G226" s="236">
        <v>4000</v>
      </c>
      <c r="H226" s="127">
        <v>4000</v>
      </c>
      <c r="I226" s="127" t="s">
        <v>824</v>
      </c>
      <c r="J226" s="127" t="s">
        <v>824</v>
      </c>
      <c r="K226" s="66" t="s">
        <v>1420</v>
      </c>
    </row>
    <row r="227" spans="1:11" ht="27" customHeight="1" x14ac:dyDescent="0.35">
      <c r="A227" s="46"/>
      <c r="B227" s="77"/>
      <c r="C227" s="69"/>
      <c r="D227" s="69"/>
      <c r="E227" s="214"/>
      <c r="F227" s="78"/>
      <c r="G227" s="84"/>
      <c r="H227" s="83"/>
      <c r="I227" s="83"/>
      <c r="J227" s="83"/>
      <c r="K227" s="68" t="s">
        <v>1421</v>
      </c>
    </row>
    <row r="228" spans="1:11" ht="27" customHeight="1" x14ac:dyDescent="0.35">
      <c r="A228" s="392">
        <v>5</v>
      </c>
      <c r="B228" s="74" t="s">
        <v>370</v>
      </c>
      <c r="C228" s="121" t="s">
        <v>353</v>
      </c>
      <c r="D228" s="121" t="s">
        <v>366</v>
      </c>
      <c r="E228" s="122" t="s">
        <v>1434</v>
      </c>
      <c r="F228" s="127" t="s">
        <v>824</v>
      </c>
      <c r="G228" s="236">
        <v>1100000</v>
      </c>
      <c r="H228" s="127" t="s">
        <v>824</v>
      </c>
      <c r="I228" s="127" t="s">
        <v>824</v>
      </c>
      <c r="J228" s="127" t="s">
        <v>824</v>
      </c>
      <c r="K228" s="66" t="s">
        <v>1420</v>
      </c>
    </row>
    <row r="229" spans="1:11" ht="27" customHeight="1" x14ac:dyDescent="0.35">
      <c r="A229" s="67"/>
      <c r="B229" s="89"/>
      <c r="C229" s="80"/>
      <c r="D229" s="89"/>
      <c r="E229" s="78" t="s">
        <v>1435</v>
      </c>
      <c r="F229" s="84"/>
      <c r="G229" s="83"/>
      <c r="H229" s="68"/>
      <c r="I229" s="68"/>
      <c r="J229" s="68"/>
      <c r="K229" s="68" t="s">
        <v>1421</v>
      </c>
    </row>
    <row r="230" spans="1:11" ht="27" customHeight="1" x14ac:dyDescent="0.35">
      <c r="A230" s="70"/>
      <c r="B230" s="71"/>
      <c r="C230" s="72"/>
      <c r="D230" s="71"/>
      <c r="E230" s="114" t="s">
        <v>1436</v>
      </c>
      <c r="F230" s="117"/>
      <c r="G230" s="117"/>
      <c r="H230" s="73"/>
      <c r="I230" s="73"/>
      <c r="J230" s="73"/>
      <c r="K230" s="91"/>
    </row>
    <row r="231" spans="1:11" ht="27" customHeight="1" x14ac:dyDescent="0.35">
      <c r="A231" s="67">
        <v>6</v>
      </c>
      <c r="B231" s="74" t="s">
        <v>370</v>
      </c>
      <c r="C231" s="121" t="s">
        <v>353</v>
      </c>
      <c r="D231" s="121" t="s">
        <v>366</v>
      </c>
      <c r="E231" s="411" t="s">
        <v>1499</v>
      </c>
      <c r="F231" s="127" t="s">
        <v>824</v>
      </c>
      <c r="G231" s="127" t="s">
        <v>824</v>
      </c>
      <c r="H231" s="131">
        <v>60000</v>
      </c>
      <c r="I231" s="131">
        <v>60000</v>
      </c>
      <c r="J231" s="131">
        <v>60000</v>
      </c>
      <c r="K231" s="66" t="s">
        <v>1420</v>
      </c>
    </row>
    <row r="232" spans="1:11" ht="27" customHeight="1" x14ac:dyDescent="0.35">
      <c r="A232" s="67"/>
      <c r="B232" s="89"/>
      <c r="C232" s="80"/>
      <c r="D232" s="89"/>
      <c r="E232" s="411" t="s">
        <v>1500</v>
      </c>
      <c r="F232" s="67"/>
      <c r="G232" s="68"/>
      <c r="H232" s="68"/>
      <c r="I232" s="68"/>
      <c r="J232" s="68"/>
      <c r="K232" s="68" t="s">
        <v>1421</v>
      </c>
    </row>
    <row r="233" spans="1:11" ht="27" customHeight="1" x14ac:dyDescent="0.35">
      <c r="A233" s="67"/>
      <c r="B233" s="89"/>
      <c r="C233" s="80"/>
      <c r="D233" s="89"/>
      <c r="E233" s="411" t="s">
        <v>1501</v>
      </c>
      <c r="F233" s="67"/>
      <c r="G233" s="68"/>
      <c r="H233" s="68"/>
      <c r="I233" s="68"/>
      <c r="J233" s="68"/>
      <c r="K233" s="83"/>
    </row>
    <row r="234" spans="1:11" ht="27" customHeight="1" x14ac:dyDescent="0.35">
      <c r="A234" s="67"/>
      <c r="B234" s="89"/>
      <c r="C234" s="80"/>
      <c r="D234" s="89"/>
      <c r="E234" s="411" t="s">
        <v>1503</v>
      </c>
      <c r="F234" s="67"/>
      <c r="G234" s="68"/>
      <c r="H234" s="68"/>
      <c r="I234" s="68"/>
      <c r="J234" s="68"/>
      <c r="K234" s="83"/>
    </row>
    <row r="235" spans="1:11" ht="27" customHeight="1" x14ac:dyDescent="0.35">
      <c r="A235" s="67"/>
      <c r="B235" s="89"/>
      <c r="C235" s="80"/>
      <c r="D235" s="89"/>
      <c r="E235" s="411" t="s">
        <v>1502</v>
      </c>
      <c r="F235" s="67"/>
      <c r="G235" s="68"/>
      <c r="H235" s="68"/>
      <c r="I235" s="68"/>
      <c r="J235" s="68"/>
      <c r="K235" s="83"/>
    </row>
    <row r="236" spans="1:11" ht="27" customHeight="1" x14ac:dyDescent="0.35">
      <c r="A236" s="67"/>
      <c r="B236" s="89"/>
      <c r="C236" s="80"/>
      <c r="D236" s="89"/>
      <c r="E236" s="411" t="s">
        <v>1504</v>
      </c>
      <c r="F236" s="67"/>
      <c r="G236" s="68"/>
      <c r="H236" s="68"/>
      <c r="I236" s="68"/>
      <c r="J236" s="68"/>
      <c r="K236" s="83"/>
    </row>
    <row r="237" spans="1:11" ht="27" customHeight="1" x14ac:dyDescent="0.35">
      <c r="A237" s="67"/>
      <c r="B237" s="89"/>
      <c r="C237" s="80"/>
      <c r="D237" s="89"/>
      <c r="E237" s="411" t="s">
        <v>1505</v>
      </c>
      <c r="F237" s="67"/>
      <c r="G237" s="68"/>
      <c r="H237" s="68"/>
      <c r="I237" s="68"/>
      <c r="J237" s="68"/>
      <c r="K237" s="83"/>
    </row>
    <row r="238" spans="1:11" ht="27" customHeight="1" x14ac:dyDescent="0.35">
      <c r="A238" s="187"/>
      <c r="B238" s="187"/>
      <c r="C238" s="187"/>
      <c r="D238" s="187"/>
      <c r="E238" s="187"/>
      <c r="F238" s="188"/>
      <c r="G238" s="187"/>
      <c r="H238" s="187"/>
      <c r="I238" s="187"/>
      <c r="J238" s="187"/>
      <c r="K238" s="187"/>
    </row>
    <row r="239" spans="1:11" ht="27" customHeight="1" x14ac:dyDescent="0.35">
      <c r="A239" s="187"/>
      <c r="B239" s="187"/>
      <c r="C239" s="187"/>
      <c r="D239" s="187"/>
      <c r="E239" s="187"/>
      <c r="F239" s="188"/>
      <c r="G239" s="187"/>
      <c r="H239" s="187"/>
      <c r="I239" s="187"/>
      <c r="J239" s="187"/>
      <c r="K239" s="187"/>
    </row>
    <row r="240" spans="1:11" ht="27" customHeight="1" x14ac:dyDescent="0.35">
      <c r="A240" s="186"/>
      <c r="B240" s="186"/>
      <c r="C240" s="186"/>
      <c r="D240" s="186"/>
      <c r="E240" s="186"/>
      <c r="F240" s="412"/>
      <c r="G240" s="186"/>
      <c r="H240" s="186"/>
      <c r="I240" s="186"/>
      <c r="J240" s="186"/>
      <c r="K240" s="186"/>
    </row>
    <row r="241" spans="1:11" ht="27" customHeight="1" x14ac:dyDescent="0.35">
      <c r="A241" s="373"/>
      <c r="B241" s="101"/>
      <c r="C241" s="101"/>
      <c r="D241" s="101"/>
      <c r="E241" s="102">
        <v>102</v>
      </c>
      <c r="F241" s="102"/>
      <c r="G241" s="103"/>
      <c r="H241" s="103"/>
      <c r="I241" s="103"/>
      <c r="J241" s="103"/>
      <c r="K241" s="105" t="s">
        <v>795</v>
      </c>
    </row>
    <row r="242" spans="1:11" ht="27" customHeight="1" x14ac:dyDescent="0.4">
      <c r="A242" s="445" t="s">
        <v>74</v>
      </c>
      <c r="B242" s="445"/>
      <c r="C242" s="445"/>
      <c r="D242" s="445"/>
      <c r="E242" s="445"/>
      <c r="F242" s="445"/>
      <c r="G242" s="445"/>
      <c r="H242" s="445"/>
      <c r="I242" s="445"/>
      <c r="J242" s="445"/>
      <c r="K242" s="445"/>
    </row>
    <row r="243" spans="1:11" ht="27" customHeight="1" x14ac:dyDescent="0.4">
      <c r="A243" s="445" t="s">
        <v>895</v>
      </c>
      <c r="B243" s="445"/>
      <c r="C243" s="445"/>
      <c r="D243" s="445"/>
      <c r="E243" s="445"/>
      <c r="F243" s="445"/>
      <c r="G243" s="445"/>
      <c r="H243" s="445"/>
      <c r="I243" s="445"/>
      <c r="J243" s="445"/>
      <c r="K243" s="445"/>
    </row>
    <row r="244" spans="1:11" ht="27" customHeight="1" x14ac:dyDescent="0.4">
      <c r="A244" s="459" t="s">
        <v>1016</v>
      </c>
      <c r="B244" s="459"/>
      <c r="C244" s="459"/>
      <c r="D244" s="459"/>
      <c r="E244" s="459"/>
      <c r="F244" s="459"/>
      <c r="G244" s="459"/>
      <c r="H244" s="459"/>
      <c r="I244" s="459"/>
      <c r="J244" s="459"/>
      <c r="K244" s="459"/>
    </row>
    <row r="245" spans="1:11" ht="27" customHeight="1" x14ac:dyDescent="0.35">
      <c r="A245" s="371"/>
      <c r="B245" s="66"/>
      <c r="C245" s="371"/>
      <c r="D245" s="66"/>
      <c r="E245" s="66" t="s">
        <v>7</v>
      </c>
      <c r="F245" s="439" t="s">
        <v>15</v>
      </c>
      <c r="G245" s="440"/>
      <c r="H245" s="440"/>
      <c r="I245" s="440"/>
      <c r="J245" s="441"/>
      <c r="K245" s="90" t="s">
        <v>34</v>
      </c>
    </row>
    <row r="246" spans="1:11" ht="27" customHeight="1" x14ac:dyDescent="0.35">
      <c r="A246" s="67" t="s">
        <v>5</v>
      </c>
      <c r="B246" s="68" t="s">
        <v>75</v>
      </c>
      <c r="C246" s="67" t="s">
        <v>76</v>
      </c>
      <c r="D246" s="68" t="s">
        <v>77</v>
      </c>
      <c r="E246" s="68" t="s">
        <v>78</v>
      </c>
      <c r="F246" s="371">
        <v>2561</v>
      </c>
      <c r="G246" s="66">
        <v>2562</v>
      </c>
      <c r="H246" s="66">
        <v>2563</v>
      </c>
      <c r="I246" s="66">
        <v>2564</v>
      </c>
      <c r="J246" s="66">
        <v>2565</v>
      </c>
      <c r="K246" s="83" t="s">
        <v>72</v>
      </c>
    </row>
    <row r="247" spans="1:11" ht="27" customHeight="1" x14ac:dyDescent="0.35">
      <c r="A247" s="70"/>
      <c r="B247" s="71"/>
      <c r="C247" s="72"/>
      <c r="D247" s="71"/>
      <c r="E247" s="73"/>
      <c r="F247" s="70" t="s">
        <v>2</v>
      </c>
      <c r="G247" s="73" t="s">
        <v>2</v>
      </c>
      <c r="H247" s="73" t="s">
        <v>2</v>
      </c>
      <c r="I247" s="73" t="s">
        <v>2</v>
      </c>
      <c r="J247" s="73" t="s">
        <v>2</v>
      </c>
      <c r="K247" s="91" t="s">
        <v>71</v>
      </c>
    </row>
    <row r="248" spans="1:11" ht="27" customHeight="1" x14ac:dyDescent="0.35">
      <c r="A248" s="90">
        <v>7</v>
      </c>
      <c r="B248" s="74" t="s">
        <v>370</v>
      </c>
      <c r="C248" s="121" t="s">
        <v>353</v>
      </c>
      <c r="D248" s="121" t="s">
        <v>766</v>
      </c>
      <c r="E248" s="122" t="s">
        <v>1506</v>
      </c>
      <c r="F248" s="127" t="s">
        <v>824</v>
      </c>
      <c r="G248" s="226" t="s">
        <v>824</v>
      </c>
      <c r="H248" s="127">
        <v>5000</v>
      </c>
      <c r="I248" s="127">
        <v>5000</v>
      </c>
      <c r="J248" s="127">
        <v>5000</v>
      </c>
      <c r="K248" s="66" t="s">
        <v>1420</v>
      </c>
    </row>
    <row r="249" spans="1:11" ht="27" customHeight="1" x14ac:dyDescent="0.35">
      <c r="A249" s="83"/>
      <c r="B249" s="77"/>
      <c r="C249" s="69"/>
      <c r="D249" s="69"/>
      <c r="E249" s="214" t="s">
        <v>1507</v>
      </c>
      <c r="F249" s="78"/>
      <c r="G249" s="84"/>
      <c r="H249" s="83"/>
      <c r="I249" s="83"/>
      <c r="J249" s="83"/>
      <c r="K249" s="68" t="s">
        <v>1421</v>
      </c>
    </row>
    <row r="250" spans="1:11" ht="27" customHeight="1" x14ac:dyDescent="0.35">
      <c r="A250" s="90">
        <v>8</v>
      </c>
      <c r="B250" s="74" t="s">
        <v>370</v>
      </c>
      <c r="C250" s="63" t="s">
        <v>353</v>
      </c>
      <c r="D250" s="63" t="s">
        <v>739</v>
      </c>
      <c r="E250" s="74" t="s">
        <v>1384</v>
      </c>
      <c r="F250" s="226">
        <v>0</v>
      </c>
      <c r="G250" s="226" t="s">
        <v>824</v>
      </c>
      <c r="H250" s="236">
        <v>17000</v>
      </c>
      <c r="I250" s="127" t="s">
        <v>824</v>
      </c>
      <c r="J250" s="226" t="s">
        <v>824</v>
      </c>
      <c r="K250" s="66" t="s">
        <v>1420</v>
      </c>
    </row>
    <row r="251" spans="1:11" ht="27" customHeight="1" x14ac:dyDescent="0.35">
      <c r="A251" s="83"/>
      <c r="B251" s="77"/>
      <c r="C251" s="89"/>
      <c r="D251" s="89"/>
      <c r="E251" s="77" t="s">
        <v>360</v>
      </c>
      <c r="F251" s="340"/>
      <c r="G251" s="339"/>
      <c r="H251" s="339"/>
      <c r="I251" s="46"/>
      <c r="J251" s="49"/>
      <c r="K251" s="68" t="s">
        <v>1421</v>
      </c>
    </row>
    <row r="252" spans="1:11" ht="27" customHeight="1" x14ac:dyDescent="0.35">
      <c r="A252" s="83"/>
      <c r="B252" s="77"/>
      <c r="C252" s="89"/>
      <c r="D252" s="89"/>
      <c r="E252" s="77"/>
      <c r="F252" s="340"/>
      <c r="G252" s="339"/>
      <c r="H252" s="339"/>
      <c r="I252" s="46"/>
      <c r="K252" s="68"/>
    </row>
    <row r="253" spans="1:11" ht="27" customHeight="1" x14ac:dyDescent="0.35">
      <c r="A253" s="90">
        <v>9</v>
      </c>
      <c r="B253" s="74" t="s">
        <v>370</v>
      </c>
      <c r="C253" s="121" t="s">
        <v>353</v>
      </c>
      <c r="D253" s="121" t="s">
        <v>821</v>
      </c>
      <c r="E253" s="121" t="s">
        <v>1586</v>
      </c>
      <c r="F253" s="236">
        <v>0</v>
      </c>
      <c r="G253" s="236">
        <v>0</v>
      </c>
      <c r="H253" s="127">
        <v>8000</v>
      </c>
      <c r="I253" s="236">
        <v>0</v>
      </c>
      <c r="J253" s="236">
        <v>0</v>
      </c>
      <c r="K253" s="66" t="s">
        <v>1420</v>
      </c>
    </row>
    <row r="254" spans="1:11" ht="27" customHeight="1" x14ac:dyDescent="0.35">
      <c r="A254" s="83"/>
      <c r="B254" s="77"/>
      <c r="C254" s="69"/>
      <c r="D254" s="69"/>
      <c r="E254" s="78" t="s">
        <v>1587</v>
      </c>
      <c r="F254" s="340"/>
      <c r="G254" s="340"/>
      <c r="H254" s="84"/>
      <c r="I254" s="84"/>
      <c r="J254" s="84"/>
      <c r="K254" s="68" t="s">
        <v>1421</v>
      </c>
    </row>
    <row r="255" spans="1:11" ht="27" customHeight="1" x14ac:dyDescent="0.35">
      <c r="A255" s="83"/>
      <c r="B255" s="77"/>
      <c r="C255" s="69"/>
      <c r="D255" s="69"/>
      <c r="E255" s="78" t="s">
        <v>1588</v>
      </c>
      <c r="F255" s="340"/>
      <c r="G255" s="340"/>
      <c r="H255" s="84"/>
      <c r="I255" s="84"/>
      <c r="J255" s="84"/>
      <c r="K255" s="68"/>
    </row>
    <row r="256" spans="1:11" ht="27" customHeight="1" x14ac:dyDescent="0.35">
      <c r="A256" s="83"/>
      <c r="B256" s="77"/>
      <c r="C256" s="69"/>
      <c r="D256" s="69"/>
      <c r="E256" s="78" t="s">
        <v>360</v>
      </c>
      <c r="F256" s="340"/>
      <c r="G256" s="340"/>
      <c r="H256" s="84"/>
      <c r="I256" s="84"/>
      <c r="J256" s="84"/>
      <c r="K256" s="68"/>
    </row>
    <row r="257" spans="1:11" ht="27" customHeight="1" x14ac:dyDescent="0.35">
      <c r="A257" s="91"/>
      <c r="B257" s="390"/>
      <c r="C257" s="419"/>
      <c r="D257" s="114"/>
      <c r="E257" s="115"/>
      <c r="F257" s="420"/>
      <c r="G257" s="91"/>
      <c r="H257" s="91"/>
      <c r="I257" s="91"/>
      <c r="J257" s="91"/>
      <c r="K257" s="73"/>
    </row>
    <row r="258" spans="1:11" ht="27" customHeight="1" x14ac:dyDescent="0.35">
      <c r="A258" s="67"/>
      <c r="B258" s="77"/>
      <c r="C258" s="69"/>
      <c r="D258" s="69"/>
      <c r="E258" s="78"/>
      <c r="F258" s="340"/>
      <c r="G258" s="340"/>
      <c r="H258" s="68"/>
      <c r="I258" s="68"/>
      <c r="J258" s="68"/>
      <c r="K258" s="68"/>
    </row>
    <row r="259" spans="1:11" ht="27" customHeight="1" x14ac:dyDescent="0.35">
      <c r="A259" s="67"/>
      <c r="B259" s="89"/>
      <c r="C259" s="80"/>
      <c r="D259" s="89"/>
      <c r="E259" s="78"/>
      <c r="F259" s="84"/>
      <c r="G259" s="83"/>
      <c r="H259" s="68"/>
      <c r="I259" s="68"/>
      <c r="J259" s="68"/>
      <c r="K259" s="68"/>
    </row>
    <row r="260" spans="1:11" ht="27" customHeight="1" x14ac:dyDescent="0.35">
      <c r="A260" s="67"/>
      <c r="B260" s="89"/>
      <c r="C260" s="80"/>
      <c r="D260" s="89"/>
      <c r="E260" s="69"/>
      <c r="F260" s="79"/>
      <c r="G260" s="79"/>
      <c r="H260" s="68"/>
      <c r="I260" s="68"/>
      <c r="J260" s="68"/>
      <c r="K260" s="83"/>
    </row>
    <row r="261" spans="1:11" ht="27" customHeight="1" x14ac:dyDescent="0.35">
      <c r="A261" s="67"/>
      <c r="B261" s="77"/>
      <c r="C261" s="69"/>
      <c r="D261" s="69"/>
      <c r="E261" s="413"/>
      <c r="F261" s="84"/>
      <c r="G261" s="84"/>
      <c r="H261" s="131"/>
      <c r="I261" s="131"/>
      <c r="J261" s="131"/>
      <c r="K261" s="83"/>
    </row>
    <row r="262" spans="1:11" ht="27" customHeight="1" x14ac:dyDescent="0.35">
      <c r="A262" s="67"/>
      <c r="B262" s="89"/>
      <c r="C262" s="80"/>
      <c r="D262" s="89"/>
      <c r="E262" s="411"/>
      <c r="F262" s="67"/>
      <c r="G262" s="68"/>
      <c r="H262" s="68"/>
      <c r="I262" s="68"/>
      <c r="J262" s="68"/>
      <c r="K262" s="83"/>
    </row>
    <row r="263" spans="1:11" ht="27" customHeight="1" x14ac:dyDescent="0.35">
      <c r="A263" s="67"/>
      <c r="B263" s="89"/>
      <c r="C263" s="80"/>
      <c r="D263" s="89"/>
      <c r="E263" s="411"/>
      <c r="F263" s="67"/>
      <c r="G263" s="68"/>
      <c r="H263" s="68"/>
      <c r="I263" s="68"/>
      <c r="J263" s="68"/>
      <c r="K263" s="83"/>
    </row>
    <row r="264" spans="1:11" ht="27" customHeight="1" x14ac:dyDescent="0.35">
      <c r="A264" s="67"/>
      <c r="B264" s="89"/>
      <c r="C264" s="80"/>
      <c r="D264" s="89"/>
      <c r="E264" s="411"/>
      <c r="F264" s="67"/>
      <c r="G264" s="68"/>
      <c r="H264" s="68"/>
      <c r="I264" s="68"/>
      <c r="J264" s="68"/>
      <c r="K264" s="83"/>
    </row>
    <row r="265" spans="1:11" ht="27" customHeight="1" x14ac:dyDescent="0.35">
      <c r="A265" s="67"/>
      <c r="B265" s="89"/>
      <c r="C265" s="80"/>
      <c r="D265" s="89"/>
      <c r="E265" s="411"/>
      <c r="F265" s="67"/>
      <c r="G265" s="68"/>
      <c r="H265" s="68"/>
      <c r="I265" s="68"/>
      <c r="J265" s="68"/>
      <c r="K265" s="83"/>
    </row>
    <row r="266" spans="1:11" ht="27" customHeight="1" x14ac:dyDescent="0.35">
      <c r="A266" s="67"/>
      <c r="B266" s="89"/>
      <c r="C266" s="80"/>
      <c r="D266" s="89"/>
      <c r="E266" s="411"/>
      <c r="F266" s="67"/>
      <c r="G266" s="68"/>
      <c r="H266" s="68"/>
      <c r="I266" s="68"/>
      <c r="J266" s="68"/>
      <c r="K266" s="83"/>
    </row>
    <row r="267" spans="1:11" ht="27" customHeight="1" x14ac:dyDescent="0.35">
      <c r="A267" s="67"/>
      <c r="B267" s="89"/>
      <c r="C267" s="80"/>
      <c r="D267" s="89"/>
      <c r="E267" s="411"/>
      <c r="F267" s="67"/>
      <c r="G267" s="68"/>
      <c r="H267" s="68"/>
      <c r="I267" s="68"/>
      <c r="J267" s="68"/>
      <c r="K267" s="83"/>
    </row>
    <row r="268" spans="1:11" ht="27" customHeight="1" x14ac:dyDescent="0.35">
      <c r="A268" s="187"/>
      <c r="B268" s="187"/>
      <c r="C268" s="187"/>
      <c r="D268" s="187"/>
      <c r="E268" s="187"/>
      <c r="F268" s="188"/>
      <c r="G268" s="187"/>
      <c r="H268" s="187"/>
      <c r="I268" s="187"/>
      <c r="J268" s="187"/>
      <c r="K268" s="187"/>
    </row>
    <row r="269" spans="1:11" ht="27" customHeight="1" x14ac:dyDescent="0.35">
      <c r="A269" s="187"/>
      <c r="B269" s="187"/>
      <c r="C269" s="187"/>
      <c r="D269" s="187"/>
      <c r="E269" s="187"/>
      <c r="F269" s="188"/>
      <c r="G269" s="187"/>
      <c r="H269" s="187"/>
      <c r="I269" s="187"/>
      <c r="J269" s="187"/>
      <c r="K269" s="187"/>
    </row>
    <row r="270" spans="1:11" ht="27" customHeight="1" x14ac:dyDescent="0.35">
      <c r="A270" s="186"/>
      <c r="B270" s="186"/>
      <c r="C270" s="186"/>
      <c r="D270" s="186"/>
      <c r="E270" s="186"/>
      <c r="F270" s="412"/>
      <c r="G270" s="186"/>
      <c r="H270" s="186"/>
      <c r="I270" s="186"/>
      <c r="J270" s="186"/>
      <c r="K270" s="186"/>
    </row>
    <row r="271" spans="1:11" ht="27" customHeight="1" x14ac:dyDescent="0.35">
      <c r="A271" s="373"/>
      <c r="B271" s="101"/>
      <c r="C271" s="101"/>
      <c r="D271" s="101"/>
      <c r="E271" s="102">
        <v>103</v>
      </c>
      <c r="F271" s="102"/>
      <c r="G271" s="103"/>
      <c r="H271" s="103"/>
      <c r="I271" s="103"/>
      <c r="J271" s="103"/>
      <c r="K271" s="108" t="s">
        <v>795</v>
      </c>
    </row>
    <row r="272" spans="1:11" ht="27" customHeight="1" x14ac:dyDescent="0.4">
      <c r="A272" s="445" t="s">
        <v>74</v>
      </c>
      <c r="B272" s="445"/>
      <c r="C272" s="445"/>
      <c r="D272" s="445"/>
      <c r="E272" s="445"/>
      <c r="F272" s="445"/>
      <c r="G272" s="445"/>
      <c r="H272" s="445"/>
      <c r="I272" s="445"/>
      <c r="J272" s="445"/>
      <c r="K272" s="445"/>
    </row>
    <row r="273" spans="1:11" ht="27" customHeight="1" x14ac:dyDescent="0.4">
      <c r="A273" s="445" t="s">
        <v>895</v>
      </c>
      <c r="B273" s="445"/>
      <c r="C273" s="445"/>
      <c r="D273" s="445"/>
      <c r="E273" s="445"/>
      <c r="F273" s="445"/>
      <c r="G273" s="445"/>
      <c r="H273" s="445"/>
      <c r="I273" s="445"/>
      <c r="J273" s="445"/>
      <c r="K273" s="445"/>
    </row>
    <row r="274" spans="1:11" ht="27" customHeight="1" x14ac:dyDescent="0.4">
      <c r="A274" s="445" t="s">
        <v>1016</v>
      </c>
      <c r="B274" s="445"/>
      <c r="C274" s="445"/>
      <c r="D274" s="445"/>
      <c r="E274" s="445"/>
      <c r="F274" s="445"/>
      <c r="G274" s="445"/>
      <c r="H274" s="445"/>
      <c r="I274" s="445"/>
      <c r="J274" s="445"/>
      <c r="K274" s="445"/>
    </row>
    <row r="275" spans="1:11" ht="27" customHeight="1" x14ac:dyDescent="0.35">
      <c r="A275" s="371"/>
      <c r="B275" s="66"/>
      <c r="C275" s="371"/>
      <c r="D275" s="66"/>
      <c r="E275" s="66" t="s">
        <v>7</v>
      </c>
      <c r="F275" s="442" t="s">
        <v>15</v>
      </c>
      <c r="G275" s="443"/>
      <c r="H275" s="443"/>
      <c r="I275" s="443"/>
      <c r="J275" s="444"/>
      <c r="K275" s="90" t="s">
        <v>34</v>
      </c>
    </row>
    <row r="276" spans="1:11" ht="27" customHeight="1" x14ac:dyDescent="0.35">
      <c r="A276" s="67" t="s">
        <v>5</v>
      </c>
      <c r="B276" s="68" t="s">
        <v>75</v>
      </c>
      <c r="C276" s="67" t="s">
        <v>76</v>
      </c>
      <c r="D276" s="68" t="s">
        <v>77</v>
      </c>
      <c r="E276" s="68" t="s">
        <v>78</v>
      </c>
      <c r="F276" s="371">
        <v>2561</v>
      </c>
      <c r="G276" s="66">
        <v>2562</v>
      </c>
      <c r="H276" s="66">
        <v>2563</v>
      </c>
      <c r="I276" s="66">
        <v>2564</v>
      </c>
      <c r="J276" s="66">
        <v>2565</v>
      </c>
      <c r="K276" s="83" t="s">
        <v>72</v>
      </c>
    </row>
    <row r="277" spans="1:11" ht="27" customHeight="1" x14ac:dyDescent="0.35">
      <c r="A277" s="70"/>
      <c r="B277" s="71"/>
      <c r="C277" s="72"/>
      <c r="D277" s="71"/>
      <c r="E277" s="73"/>
      <c r="F277" s="70" t="s">
        <v>2</v>
      </c>
      <c r="G277" s="73" t="s">
        <v>2</v>
      </c>
      <c r="H277" s="73" t="s">
        <v>2</v>
      </c>
      <c r="I277" s="73" t="s">
        <v>2</v>
      </c>
      <c r="J277" s="73" t="s">
        <v>2</v>
      </c>
      <c r="K277" s="91" t="s">
        <v>71</v>
      </c>
    </row>
    <row r="278" spans="1:11" ht="27" customHeight="1" x14ac:dyDescent="0.35">
      <c r="A278" s="90">
        <v>1</v>
      </c>
      <c r="B278" s="74" t="s">
        <v>594</v>
      </c>
      <c r="C278" s="183" t="s">
        <v>353</v>
      </c>
      <c r="D278" s="183" t="s">
        <v>367</v>
      </c>
      <c r="E278" s="122" t="s">
        <v>596</v>
      </c>
      <c r="F278" s="236">
        <v>0</v>
      </c>
      <c r="G278" s="127">
        <v>3300000</v>
      </c>
      <c r="H278" s="236">
        <v>0</v>
      </c>
      <c r="I278" s="236">
        <v>0</v>
      </c>
      <c r="J278" s="236">
        <v>0</v>
      </c>
      <c r="K278" s="90" t="s">
        <v>11</v>
      </c>
    </row>
    <row r="279" spans="1:11" ht="27" customHeight="1" x14ac:dyDescent="0.35">
      <c r="A279" s="83"/>
      <c r="B279" s="77"/>
      <c r="C279" s="187"/>
      <c r="D279" s="187"/>
      <c r="E279" s="78" t="s">
        <v>601</v>
      </c>
      <c r="F279" s="84"/>
      <c r="G279" s="84"/>
      <c r="H279" s="84"/>
      <c r="I279" s="84"/>
      <c r="J279" s="84"/>
      <c r="K279" s="83"/>
    </row>
    <row r="280" spans="1:11" ht="27" customHeight="1" x14ac:dyDescent="0.35">
      <c r="A280" s="83"/>
      <c r="B280" s="77"/>
      <c r="C280" s="187"/>
      <c r="D280" s="187"/>
      <c r="E280" s="78" t="s">
        <v>602</v>
      </c>
      <c r="F280" s="84"/>
      <c r="G280" s="84"/>
      <c r="H280" s="84"/>
      <c r="I280" s="84"/>
      <c r="J280" s="84"/>
      <c r="K280" s="83"/>
    </row>
    <row r="281" spans="1:11" ht="27" customHeight="1" x14ac:dyDescent="0.35">
      <c r="A281" s="90">
        <v>2</v>
      </c>
      <c r="B281" s="74" t="s">
        <v>1592</v>
      </c>
      <c r="C281" s="183" t="s">
        <v>353</v>
      </c>
      <c r="D281" s="183" t="s">
        <v>366</v>
      </c>
      <c r="E281" s="122" t="s">
        <v>597</v>
      </c>
      <c r="F281" s="127" t="s">
        <v>824</v>
      </c>
      <c r="G281" s="236">
        <v>0</v>
      </c>
      <c r="H281" s="236">
        <v>0</v>
      </c>
      <c r="I281" s="236">
        <v>0</v>
      </c>
      <c r="J281" s="127">
        <v>17600</v>
      </c>
      <c r="K281" s="90" t="s">
        <v>11</v>
      </c>
    </row>
    <row r="282" spans="1:11" ht="27" customHeight="1" x14ac:dyDescent="0.35">
      <c r="A282" s="83"/>
      <c r="B282" s="69"/>
      <c r="C282" s="69"/>
      <c r="D282" s="69"/>
      <c r="E282" s="78" t="s">
        <v>598</v>
      </c>
      <c r="F282" s="84"/>
      <c r="G282" s="83"/>
      <c r="H282" s="83"/>
      <c r="I282" s="83"/>
      <c r="J282" s="83"/>
      <c r="K282" s="83"/>
    </row>
    <row r="283" spans="1:11" ht="27" customHeight="1" x14ac:dyDescent="0.35">
      <c r="A283" s="68"/>
      <c r="B283" s="77"/>
      <c r="C283" s="89"/>
      <c r="D283" s="89"/>
      <c r="E283" s="77" t="s">
        <v>599</v>
      </c>
      <c r="F283" s="88"/>
      <c r="G283" s="88"/>
      <c r="H283" s="88"/>
      <c r="I283" s="88"/>
      <c r="J283" s="88"/>
      <c r="K283" s="68"/>
    </row>
    <row r="284" spans="1:11" ht="27" customHeight="1" x14ac:dyDescent="0.35">
      <c r="A284" s="68"/>
      <c r="B284" s="77"/>
      <c r="C284" s="89"/>
      <c r="D284" s="89"/>
      <c r="E284" s="77" t="s">
        <v>600</v>
      </c>
      <c r="F284" s="88"/>
      <c r="G284" s="88"/>
      <c r="H284" s="88"/>
      <c r="I284" s="88"/>
      <c r="J284" s="88"/>
      <c r="K284" s="68"/>
    </row>
    <row r="285" spans="1:11" ht="27" customHeight="1" x14ac:dyDescent="0.35">
      <c r="A285" s="66">
        <v>3</v>
      </c>
      <c r="B285" s="74" t="s">
        <v>594</v>
      </c>
      <c r="C285" s="183" t="s">
        <v>353</v>
      </c>
      <c r="D285" s="183" t="s">
        <v>595</v>
      </c>
      <c r="E285" s="122" t="s">
        <v>1616</v>
      </c>
      <c r="F285" s="127" t="s">
        <v>824</v>
      </c>
      <c r="G285" s="236">
        <v>0</v>
      </c>
      <c r="H285" s="236">
        <v>575000</v>
      </c>
      <c r="I285" s="236">
        <v>0</v>
      </c>
      <c r="J285" s="127" t="s">
        <v>824</v>
      </c>
      <c r="K285" s="90" t="s">
        <v>11</v>
      </c>
    </row>
    <row r="286" spans="1:11" ht="27" customHeight="1" x14ac:dyDescent="0.35">
      <c r="A286" s="68"/>
      <c r="B286" s="77"/>
      <c r="C286" s="187"/>
      <c r="D286" s="187"/>
      <c r="E286" s="78" t="s">
        <v>1617</v>
      </c>
      <c r="F286" s="84"/>
      <c r="G286" s="84"/>
      <c r="H286" s="84"/>
      <c r="I286" s="84"/>
      <c r="J286" s="84"/>
      <c r="K286" s="83"/>
    </row>
    <row r="287" spans="1:11" ht="27" customHeight="1" x14ac:dyDescent="0.35">
      <c r="A287" s="68"/>
      <c r="B287" s="77"/>
      <c r="C287" s="187"/>
      <c r="D287" s="187"/>
      <c r="E287" s="78" t="s">
        <v>1618</v>
      </c>
      <c r="F287" s="84"/>
      <c r="G287" s="84"/>
      <c r="H287" s="84"/>
      <c r="I287" s="84"/>
      <c r="J287" s="84"/>
      <c r="K287" s="83"/>
    </row>
    <row r="288" spans="1:11" ht="27" customHeight="1" x14ac:dyDescent="0.35">
      <c r="A288" s="68"/>
      <c r="B288" s="69"/>
      <c r="C288" s="69"/>
      <c r="D288" s="69"/>
      <c r="E288" s="78" t="s">
        <v>1619</v>
      </c>
      <c r="F288" s="79"/>
      <c r="G288" s="79"/>
      <c r="H288" s="79"/>
      <c r="I288" s="79"/>
      <c r="J288" s="79"/>
      <c r="K288" s="83"/>
    </row>
    <row r="289" spans="1:11" ht="27" customHeight="1" x14ac:dyDescent="0.35">
      <c r="A289" s="68"/>
      <c r="B289" s="69"/>
      <c r="C289" s="69"/>
      <c r="D289" s="69"/>
      <c r="E289" s="78" t="s">
        <v>1620</v>
      </c>
      <c r="F289" s="84"/>
      <c r="G289" s="83"/>
      <c r="H289" s="83"/>
      <c r="I289" s="83"/>
      <c r="J289" s="83"/>
      <c r="K289" s="83"/>
    </row>
    <row r="290" spans="1:11" ht="27" customHeight="1" x14ac:dyDescent="0.35">
      <c r="A290" s="90">
        <v>4</v>
      </c>
      <c r="B290" s="74" t="s">
        <v>594</v>
      </c>
      <c r="C290" s="121" t="s">
        <v>353</v>
      </c>
      <c r="D290" s="121" t="s">
        <v>1392</v>
      </c>
      <c r="E290" s="122" t="s">
        <v>1624</v>
      </c>
      <c r="F290" s="236">
        <v>0</v>
      </c>
      <c r="G290" s="236">
        <v>0</v>
      </c>
      <c r="H290" s="236">
        <v>5500</v>
      </c>
      <c r="I290" s="236">
        <v>0</v>
      </c>
      <c r="J290" s="236">
        <v>0</v>
      </c>
      <c r="K290" s="66" t="s">
        <v>11</v>
      </c>
    </row>
    <row r="291" spans="1:11" ht="27" customHeight="1" x14ac:dyDescent="0.35">
      <c r="A291" s="91"/>
      <c r="B291" s="114"/>
      <c r="C291" s="114"/>
      <c r="D291" s="114"/>
      <c r="E291" s="115"/>
      <c r="F291" s="136"/>
      <c r="G291" s="91"/>
      <c r="H291" s="91"/>
      <c r="I291" s="91"/>
      <c r="J291" s="91"/>
      <c r="K291" s="73"/>
    </row>
    <row r="292" spans="1:11" ht="27" customHeight="1" x14ac:dyDescent="0.35">
      <c r="A292" s="76">
        <v>5</v>
      </c>
      <c r="B292" s="74" t="s">
        <v>594</v>
      </c>
      <c r="C292" s="121" t="s">
        <v>353</v>
      </c>
      <c r="D292" s="121" t="s">
        <v>1626</v>
      </c>
      <c r="E292" s="122" t="s">
        <v>1627</v>
      </c>
      <c r="F292" s="127" t="s">
        <v>824</v>
      </c>
      <c r="G292" s="236">
        <v>0</v>
      </c>
      <c r="H292" s="236">
        <v>12000</v>
      </c>
      <c r="I292" s="236">
        <v>0</v>
      </c>
      <c r="J292" s="236">
        <v>0</v>
      </c>
      <c r="K292" s="66" t="s">
        <v>11</v>
      </c>
    </row>
    <row r="293" spans="1:11" ht="27" customHeight="1" x14ac:dyDescent="0.35">
      <c r="A293" s="76"/>
      <c r="B293" s="69"/>
      <c r="C293" s="69"/>
      <c r="D293" s="69"/>
      <c r="E293" s="214"/>
      <c r="F293" s="78"/>
      <c r="G293" s="84"/>
      <c r="H293" s="83"/>
      <c r="I293" s="83"/>
      <c r="J293" s="83"/>
      <c r="K293" s="68"/>
    </row>
    <row r="294" spans="1:11" ht="27" customHeight="1" x14ac:dyDescent="0.35">
      <c r="A294" s="90">
        <v>6</v>
      </c>
      <c r="B294" s="74" t="s">
        <v>594</v>
      </c>
      <c r="C294" s="121" t="s">
        <v>353</v>
      </c>
      <c r="D294" s="121" t="s">
        <v>766</v>
      </c>
      <c r="E294" s="122" t="s">
        <v>1412</v>
      </c>
      <c r="F294" s="127" t="s">
        <v>824</v>
      </c>
      <c r="G294" s="236">
        <v>2500</v>
      </c>
      <c r="H294" s="127" t="s">
        <v>824</v>
      </c>
      <c r="I294" s="127" t="s">
        <v>824</v>
      </c>
      <c r="J294" s="127" t="s">
        <v>824</v>
      </c>
      <c r="K294" s="90" t="s">
        <v>11</v>
      </c>
    </row>
    <row r="295" spans="1:11" ht="27" customHeight="1" x14ac:dyDescent="0.35">
      <c r="A295" s="91"/>
      <c r="B295" s="114"/>
      <c r="C295" s="114"/>
      <c r="D295" s="114"/>
      <c r="E295" s="115"/>
      <c r="F295" s="136"/>
      <c r="G295" s="91"/>
      <c r="H295" s="91"/>
      <c r="I295" s="91"/>
      <c r="J295" s="91"/>
      <c r="K295" s="73"/>
    </row>
    <row r="296" spans="1:11" ht="27" customHeight="1" x14ac:dyDescent="0.35">
      <c r="A296" s="90">
        <v>7</v>
      </c>
      <c r="B296" s="74" t="s">
        <v>594</v>
      </c>
      <c r="C296" s="121" t="s">
        <v>353</v>
      </c>
      <c r="D296" s="121" t="s">
        <v>766</v>
      </c>
      <c r="E296" s="122" t="s">
        <v>1413</v>
      </c>
      <c r="F296" s="127" t="s">
        <v>824</v>
      </c>
      <c r="G296" s="236">
        <v>4500</v>
      </c>
      <c r="H296" s="127" t="s">
        <v>824</v>
      </c>
      <c r="I296" s="127" t="s">
        <v>824</v>
      </c>
      <c r="J296" s="127" t="s">
        <v>824</v>
      </c>
      <c r="K296" s="83" t="s">
        <v>11</v>
      </c>
    </row>
    <row r="297" spans="1:11" ht="27" customHeight="1" x14ac:dyDescent="0.35">
      <c r="A297" s="91"/>
      <c r="B297" s="114"/>
      <c r="C297" s="114"/>
      <c r="D297" s="114"/>
      <c r="E297" s="115"/>
      <c r="F297" s="136"/>
      <c r="G297" s="91"/>
      <c r="H297" s="83"/>
      <c r="I297" s="83"/>
      <c r="J297" s="83"/>
      <c r="K297" s="68"/>
    </row>
    <row r="298" spans="1:11" ht="27" customHeight="1" x14ac:dyDescent="0.35">
      <c r="A298" s="83">
        <v>8</v>
      </c>
      <c r="B298" s="77" t="s">
        <v>594</v>
      </c>
      <c r="C298" s="69" t="s">
        <v>353</v>
      </c>
      <c r="D298" s="69" t="s">
        <v>766</v>
      </c>
      <c r="E298" s="78" t="s">
        <v>1622</v>
      </c>
      <c r="F298" s="127" t="s">
        <v>824</v>
      </c>
      <c r="G298" s="127" t="s">
        <v>824</v>
      </c>
      <c r="H298" s="423">
        <v>700</v>
      </c>
      <c r="I298" s="127" t="s">
        <v>824</v>
      </c>
      <c r="J298" s="127" t="s">
        <v>824</v>
      </c>
      <c r="K298" s="90" t="s">
        <v>11</v>
      </c>
    </row>
    <row r="299" spans="1:11" ht="27" customHeight="1" x14ac:dyDescent="0.35">
      <c r="A299" s="83"/>
      <c r="B299" s="77"/>
      <c r="C299" s="69"/>
      <c r="D299" s="69"/>
      <c r="E299" s="78" t="s">
        <v>1623</v>
      </c>
      <c r="F299" s="340"/>
      <c r="G299" s="340"/>
      <c r="H299" s="84"/>
      <c r="I299" s="84"/>
      <c r="J299" s="84"/>
      <c r="K299" s="68"/>
    </row>
    <row r="300" spans="1:11" ht="27" customHeight="1" x14ac:dyDescent="0.35">
      <c r="A300" s="91"/>
      <c r="B300" s="114"/>
      <c r="C300" s="114"/>
      <c r="D300" s="114"/>
      <c r="E300" s="115"/>
      <c r="F300" s="136"/>
      <c r="G300" s="91"/>
      <c r="H300" s="91"/>
      <c r="I300" s="91"/>
      <c r="J300" s="91"/>
      <c r="K300" s="73"/>
    </row>
    <row r="301" spans="1:11" ht="27" customHeight="1" x14ac:dyDescent="0.35">
      <c r="A301" s="373"/>
      <c r="B301" s="101"/>
      <c r="C301" s="101"/>
      <c r="D301" s="101"/>
      <c r="E301" s="102">
        <v>104</v>
      </c>
      <c r="F301" s="102"/>
      <c r="G301" s="103"/>
      <c r="H301" s="103"/>
      <c r="I301" s="103"/>
      <c r="J301" s="103"/>
      <c r="K301" s="108" t="s">
        <v>795</v>
      </c>
    </row>
    <row r="302" spans="1:11" ht="27" customHeight="1" x14ac:dyDescent="0.4">
      <c r="A302" s="445" t="s">
        <v>74</v>
      </c>
      <c r="B302" s="445"/>
      <c r="C302" s="445"/>
      <c r="D302" s="445"/>
      <c r="E302" s="445"/>
      <c r="F302" s="445"/>
      <c r="G302" s="445"/>
      <c r="H302" s="445"/>
      <c r="I302" s="445"/>
      <c r="J302" s="445"/>
      <c r="K302" s="445"/>
    </row>
    <row r="303" spans="1:11" ht="27" customHeight="1" x14ac:dyDescent="0.4">
      <c r="A303" s="445" t="s">
        <v>895</v>
      </c>
      <c r="B303" s="445"/>
      <c r="C303" s="445"/>
      <c r="D303" s="445"/>
      <c r="E303" s="445"/>
      <c r="F303" s="445"/>
      <c r="G303" s="445"/>
      <c r="H303" s="445"/>
      <c r="I303" s="445"/>
      <c r="J303" s="445"/>
      <c r="K303" s="445"/>
    </row>
    <row r="304" spans="1:11" ht="27" customHeight="1" x14ac:dyDescent="0.4">
      <c r="A304" s="445" t="s">
        <v>1016</v>
      </c>
      <c r="B304" s="445"/>
      <c r="C304" s="445"/>
      <c r="D304" s="445"/>
      <c r="E304" s="445"/>
      <c r="F304" s="445"/>
      <c r="G304" s="445"/>
      <c r="H304" s="445"/>
      <c r="I304" s="445"/>
      <c r="J304" s="445"/>
      <c r="K304" s="445"/>
    </row>
    <row r="305" spans="1:11" ht="27" customHeight="1" x14ac:dyDescent="0.35">
      <c r="A305" s="371"/>
      <c r="B305" s="66"/>
      <c r="C305" s="371"/>
      <c r="D305" s="66"/>
      <c r="E305" s="66" t="s">
        <v>7</v>
      </c>
      <c r="F305" s="442" t="s">
        <v>15</v>
      </c>
      <c r="G305" s="443"/>
      <c r="H305" s="443"/>
      <c r="I305" s="443"/>
      <c r="J305" s="444"/>
      <c r="K305" s="90" t="s">
        <v>34</v>
      </c>
    </row>
    <row r="306" spans="1:11" ht="27" customHeight="1" x14ac:dyDescent="0.35">
      <c r="A306" s="67" t="s">
        <v>5</v>
      </c>
      <c r="B306" s="68" t="s">
        <v>75</v>
      </c>
      <c r="C306" s="67" t="s">
        <v>76</v>
      </c>
      <c r="D306" s="68" t="s">
        <v>77</v>
      </c>
      <c r="E306" s="68" t="s">
        <v>78</v>
      </c>
      <c r="F306" s="371">
        <v>2561</v>
      </c>
      <c r="G306" s="66">
        <v>2562</v>
      </c>
      <c r="H306" s="66">
        <v>2563</v>
      </c>
      <c r="I306" s="66">
        <v>2564</v>
      </c>
      <c r="J306" s="66">
        <v>2565</v>
      </c>
      <c r="K306" s="83" t="s">
        <v>72</v>
      </c>
    </row>
    <row r="307" spans="1:11" ht="27" customHeight="1" x14ac:dyDescent="0.35">
      <c r="A307" s="70"/>
      <c r="B307" s="71"/>
      <c r="C307" s="72"/>
      <c r="D307" s="71"/>
      <c r="E307" s="73"/>
      <c r="F307" s="70" t="s">
        <v>2</v>
      </c>
      <c r="G307" s="73" t="s">
        <v>2</v>
      </c>
      <c r="H307" s="73" t="s">
        <v>2</v>
      </c>
      <c r="I307" s="73" t="s">
        <v>2</v>
      </c>
      <c r="J307" s="73" t="s">
        <v>2</v>
      </c>
      <c r="K307" s="91" t="s">
        <v>71</v>
      </c>
    </row>
    <row r="308" spans="1:11" ht="27" customHeight="1" x14ac:dyDescent="0.35">
      <c r="A308" s="90">
        <v>9</v>
      </c>
      <c r="B308" s="74" t="s">
        <v>594</v>
      </c>
      <c r="C308" s="121" t="s">
        <v>353</v>
      </c>
      <c r="D308" s="121" t="s">
        <v>367</v>
      </c>
      <c r="E308" s="122" t="s">
        <v>1728</v>
      </c>
      <c r="F308" s="127" t="s">
        <v>824</v>
      </c>
      <c r="G308" s="127" t="s">
        <v>824</v>
      </c>
      <c r="H308" s="236">
        <v>70000</v>
      </c>
      <c r="I308" s="127" t="s">
        <v>824</v>
      </c>
      <c r="J308" s="127" t="s">
        <v>824</v>
      </c>
      <c r="K308" s="90" t="s">
        <v>11</v>
      </c>
    </row>
    <row r="309" spans="1:11" ht="27" customHeight="1" x14ac:dyDescent="0.35">
      <c r="A309" s="83"/>
      <c r="B309" s="77"/>
      <c r="C309" s="187"/>
      <c r="D309" s="69"/>
      <c r="E309" s="78" t="s">
        <v>1625</v>
      </c>
      <c r="F309" s="84"/>
      <c r="G309" s="83"/>
      <c r="H309" s="84"/>
      <c r="I309" s="84"/>
      <c r="J309" s="84"/>
      <c r="K309" s="83"/>
    </row>
    <row r="310" spans="1:11" ht="27" customHeight="1" x14ac:dyDescent="0.35">
      <c r="A310" s="83"/>
      <c r="B310" s="77"/>
      <c r="C310" s="187"/>
      <c r="D310" s="114"/>
      <c r="E310" s="114"/>
      <c r="F310" s="84"/>
      <c r="G310" s="117"/>
      <c r="H310" s="84"/>
      <c r="I310" s="84"/>
      <c r="J310" s="84"/>
      <c r="K310" s="83"/>
    </row>
    <row r="311" spans="1:11" ht="27" customHeight="1" x14ac:dyDescent="0.35">
      <c r="A311" s="90">
        <v>10</v>
      </c>
      <c r="B311" s="74" t="s">
        <v>594</v>
      </c>
      <c r="C311" s="121" t="s">
        <v>353</v>
      </c>
      <c r="D311" s="121" t="s">
        <v>821</v>
      </c>
      <c r="E311" s="122" t="s">
        <v>1423</v>
      </c>
      <c r="F311" s="127" t="s">
        <v>824</v>
      </c>
      <c r="G311" s="127" t="s">
        <v>824</v>
      </c>
      <c r="H311" s="236">
        <v>22000</v>
      </c>
      <c r="I311" s="127" t="s">
        <v>824</v>
      </c>
      <c r="J311" s="127" t="s">
        <v>824</v>
      </c>
      <c r="K311" s="90" t="s">
        <v>11</v>
      </c>
    </row>
    <row r="312" spans="1:11" ht="27" customHeight="1" x14ac:dyDescent="0.35">
      <c r="A312" s="83"/>
      <c r="B312" s="69"/>
      <c r="C312" s="69"/>
      <c r="D312" s="69"/>
      <c r="E312" s="78" t="s">
        <v>1424</v>
      </c>
      <c r="F312" s="84"/>
      <c r="G312" s="83"/>
      <c r="H312" s="83"/>
      <c r="I312" s="83"/>
      <c r="J312" s="83"/>
      <c r="K312" s="83"/>
    </row>
    <row r="313" spans="1:11" ht="27" customHeight="1" x14ac:dyDescent="0.35">
      <c r="A313" s="73"/>
      <c r="B313" s="116"/>
      <c r="C313" s="71"/>
      <c r="D313" s="114"/>
      <c r="E313" s="114"/>
      <c r="F313" s="125"/>
      <c r="G313" s="117"/>
      <c r="H313" s="125"/>
      <c r="I313" s="125"/>
      <c r="J313" s="125"/>
      <c r="K313" s="73"/>
    </row>
    <row r="314" spans="1:11" ht="27" customHeight="1" x14ac:dyDescent="0.35">
      <c r="A314" s="66">
        <v>11</v>
      </c>
      <c r="B314" s="74" t="s">
        <v>594</v>
      </c>
      <c r="C314" s="121" t="s">
        <v>353</v>
      </c>
      <c r="D314" s="121" t="s">
        <v>821</v>
      </c>
      <c r="E314" s="122" t="s">
        <v>1621</v>
      </c>
      <c r="F314" s="127" t="s">
        <v>824</v>
      </c>
      <c r="G314" s="127" t="s">
        <v>824</v>
      </c>
      <c r="H314" s="129">
        <v>25000</v>
      </c>
      <c r="I314" s="127" t="s">
        <v>824</v>
      </c>
      <c r="J314" s="127" t="s">
        <v>824</v>
      </c>
      <c r="K314" s="66"/>
    </row>
    <row r="315" spans="1:11" ht="27" customHeight="1" x14ac:dyDescent="0.35">
      <c r="A315" s="68"/>
      <c r="B315" s="77"/>
      <c r="C315" s="69"/>
      <c r="D315" s="69"/>
      <c r="E315" s="78"/>
      <c r="F315" s="84"/>
      <c r="G315" s="83"/>
      <c r="H315" s="340"/>
      <c r="I315" s="340"/>
      <c r="J315" s="340"/>
      <c r="K315" s="83" t="s">
        <v>11</v>
      </c>
    </row>
    <row r="316" spans="1:11" ht="27" customHeight="1" x14ac:dyDescent="0.35">
      <c r="A316" s="73"/>
      <c r="B316" s="116"/>
      <c r="C316" s="186"/>
      <c r="D316" s="114"/>
      <c r="E316" s="114"/>
      <c r="F316" s="136"/>
      <c r="G316" s="117"/>
      <c r="H316" s="136"/>
      <c r="I316" s="136"/>
      <c r="J316" s="136"/>
      <c r="K316" s="91"/>
    </row>
    <row r="317" spans="1:11" ht="27" customHeight="1" x14ac:dyDescent="0.35">
      <c r="A317" s="68">
        <v>12</v>
      </c>
      <c r="B317" s="77" t="s">
        <v>594</v>
      </c>
      <c r="C317" s="69" t="s">
        <v>353</v>
      </c>
      <c r="D317" s="69" t="s">
        <v>1422</v>
      </c>
      <c r="E317" s="78" t="s">
        <v>1425</v>
      </c>
      <c r="F317" s="127" t="s">
        <v>824</v>
      </c>
      <c r="G317" s="340">
        <v>200000</v>
      </c>
      <c r="H317" s="127" t="s">
        <v>824</v>
      </c>
      <c r="I317" s="127" t="s">
        <v>824</v>
      </c>
      <c r="J317" s="127" t="s">
        <v>824</v>
      </c>
      <c r="K317" s="83"/>
    </row>
    <row r="318" spans="1:11" ht="27" customHeight="1" x14ac:dyDescent="0.35">
      <c r="A318" s="68"/>
      <c r="B318" s="69"/>
      <c r="C318" s="69"/>
      <c r="D318" s="69"/>
      <c r="E318" s="78"/>
      <c r="F318" s="79"/>
      <c r="G318" s="83"/>
      <c r="H318" s="79"/>
      <c r="I318" s="79"/>
      <c r="J318" s="79"/>
      <c r="K318" s="83"/>
    </row>
    <row r="319" spans="1:11" ht="27" customHeight="1" x14ac:dyDescent="0.35">
      <c r="A319" s="68"/>
      <c r="B319" s="69"/>
      <c r="C319" s="69"/>
      <c r="D319" s="69"/>
      <c r="E319" s="69"/>
      <c r="F319" s="84"/>
      <c r="G319" s="79"/>
      <c r="H319" s="83"/>
      <c r="I319" s="83"/>
      <c r="J319" s="83"/>
      <c r="K319" s="83"/>
    </row>
    <row r="320" spans="1:11" ht="27" customHeight="1" x14ac:dyDescent="0.35">
      <c r="A320" s="90">
        <v>13</v>
      </c>
      <c r="B320" s="74" t="s">
        <v>594</v>
      </c>
      <c r="C320" s="121" t="s">
        <v>353</v>
      </c>
      <c r="D320" s="121" t="s">
        <v>362</v>
      </c>
      <c r="E320" s="122" t="s">
        <v>1426</v>
      </c>
      <c r="F320" s="127" t="s">
        <v>824</v>
      </c>
      <c r="G320" s="236">
        <v>9500</v>
      </c>
      <c r="H320" s="127" t="s">
        <v>824</v>
      </c>
      <c r="I320" s="127" t="s">
        <v>824</v>
      </c>
      <c r="J320" s="127" t="s">
        <v>824</v>
      </c>
      <c r="K320" s="66" t="s">
        <v>11</v>
      </c>
    </row>
    <row r="321" spans="1:11" ht="27" customHeight="1" x14ac:dyDescent="0.35">
      <c r="A321" s="91"/>
      <c r="B321" s="114"/>
      <c r="C321" s="114"/>
      <c r="D321" s="114"/>
      <c r="E321" s="115" t="s">
        <v>1427</v>
      </c>
      <c r="F321" s="136"/>
      <c r="G321" s="91"/>
      <c r="H321" s="91"/>
      <c r="I321" s="91"/>
      <c r="J321" s="91"/>
      <c r="K321" s="73"/>
    </row>
    <row r="322" spans="1:11" ht="27" customHeight="1" x14ac:dyDescent="0.35">
      <c r="A322" s="90">
        <v>14</v>
      </c>
      <c r="B322" s="74" t="s">
        <v>594</v>
      </c>
      <c r="C322" s="121" t="s">
        <v>353</v>
      </c>
      <c r="D322" s="121" t="s">
        <v>362</v>
      </c>
      <c r="E322" s="122" t="s">
        <v>1428</v>
      </c>
      <c r="F322" s="127" t="s">
        <v>824</v>
      </c>
      <c r="G322" s="236">
        <v>12000</v>
      </c>
      <c r="H322" s="127" t="s">
        <v>824</v>
      </c>
      <c r="I322" s="127" t="s">
        <v>824</v>
      </c>
      <c r="J322" s="127" t="s">
        <v>824</v>
      </c>
      <c r="K322" s="66" t="s">
        <v>11</v>
      </c>
    </row>
    <row r="323" spans="1:11" ht="27" customHeight="1" x14ac:dyDescent="0.35">
      <c r="A323" s="83"/>
      <c r="B323" s="69"/>
      <c r="C323" s="69"/>
      <c r="D323" s="69"/>
      <c r="E323" s="78" t="s">
        <v>1429</v>
      </c>
      <c r="F323" s="84"/>
      <c r="G323" s="83"/>
      <c r="H323" s="83"/>
      <c r="I323" s="83"/>
      <c r="J323" s="83"/>
      <c r="K323" s="68"/>
    </row>
    <row r="324" spans="1:11" ht="27" customHeight="1" x14ac:dyDescent="0.35">
      <c r="A324" s="91"/>
      <c r="B324" s="114"/>
      <c r="C324" s="186"/>
      <c r="D324" s="114"/>
      <c r="E324" s="114"/>
      <c r="F324" s="117"/>
      <c r="G324" s="117"/>
      <c r="H324" s="91"/>
      <c r="I324" s="91"/>
      <c r="J324" s="91"/>
      <c r="K324" s="73"/>
    </row>
    <row r="325" spans="1:11" ht="27" customHeight="1" x14ac:dyDescent="0.35">
      <c r="A325" s="90">
        <v>15</v>
      </c>
      <c r="B325" s="74" t="s">
        <v>594</v>
      </c>
      <c r="C325" s="121" t="s">
        <v>353</v>
      </c>
      <c r="D325" s="121" t="s">
        <v>367</v>
      </c>
      <c r="E325" s="122" t="s">
        <v>1430</v>
      </c>
      <c r="F325" s="127" t="s">
        <v>824</v>
      </c>
      <c r="G325" s="127" t="s">
        <v>824</v>
      </c>
      <c r="H325" s="127">
        <v>100000</v>
      </c>
      <c r="I325" s="127" t="s">
        <v>824</v>
      </c>
      <c r="J325" s="127" t="s">
        <v>824</v>
      </c>
      <c r="K325" s="66" t="s">
        <v>11</v>
      </c>
    </row>
    <row r="326" spans="1:11" ht="27" customHeight="1" x14ac:dyDescent="0.35">
      <c r="A326" s="83"/>
      <c r="B326" s="69"/>
      <c r="C326" s="69"/>
      <c r="D326" s="69"/>
      <c r="E326" s="78" t="s">
        <v>1431</v>
      </c>
      <c r="F326" s="84"/>
      <c r="G326" s="83"/>
      <c r="H326" s="83"/>
      <c r="I326" s="83"/>
      <c r="J326" s="83"/>
      <c r="K326" s="68"/>
    </row>
    <row r="327" spans="1:11" ht="27" customHeight="1" x14ac:dyDescent="0.35">
      <c r="A327" s="83"/>
      <c r="B327" s="69"/>
      <c r="C327" s="69"/>
      <c r="D327" s="69"/>
      <c r="E327" s="77" t="s">
        <v>1432</v>
      </c>
      <c r="F327" s="79"/>
      <c r="G327" s="79"/>
      <c r="H327" s="83"/>
      <c r="I327" s="83"/>
      <c r="J327" s="83"/>
      <c r="K327" s="68"/>
    </row>
    <row r="328" spans="1:11" ht="27" customHeight="1" x14ac:dyDescent="0.35">
      <c r="A328" s="83"/>
      <c r="B328" s="69"/>
      <c r="C328" s="69"/>
      <c r="D328" s="69"/>
      <c r="E328" s="77" t="s">
        <v>1433</v>
      </c>
      <c r="F328" s="79"/>
      <c r="G328" s="79"/>
      <c r="H328" s="83"/>
      <c r="I328" s="83"/>
      <c r="J328" s="83"/>
      <c r="K328" s="68"/>
    </row>
    <row r="329" spans="1:11" ht="27" customHeight="1" x14ac:dyDescent="0.35">
      <c r="A329" s="83"/>
      <c r="B329" s="42"/>
      <c r="C329" s="42"/>
      <c r="D329" s="42"/>
      <c r="E329" s="46"/>
      <c r="F329" s="340"/>
      <c r="G329" s="340"/>
      <c r="H329" s="340"/>
      <c r="I329" s="84"/>
      <c r="J329" s="84"/>
      <c r="K329" s="68"/>
    </row>
    <row r="330" spans="1:11" ht="27" customHeight="1" x14ac:dyDescent="0.35">
      <c r="A330" s="47"/>
      <c r="B330" s="44"/>
      <c r="C330" s="44"/>
      <c r="D330" s="44"/>
      <c r="E330" s="47"/>
      <c r="F330" s="47"/>
      <c r="G330" s="47"/>
      <c r="H330" s="47"/>
      <c r="I330" s="47"/>
      <c r="J330" s="47"/>
      <c r="K330" s="73"/>
    </row>
    <row r="331" spans="1:11" ht="27" customHeight="1" x14ac:dyDescent="0.35">
      <c r="A331" s="373"/>
      <c r="B331" s="101"/>
      <c r="C331" s="101"/>
      <c r="D331" s="101"/>
      <c r="E331" s="102">
        <v>105</v>
      </c>
      <c r="F331" s="102"/>
      <c r="G331" s="103"/>
      <c r="H331" s="103"/>
      <c r="I331" s="103"/>
      <c r="J331" s="103"/>
      <c r="K331" s="108" t="s">
        <v>795</v>
      </c>
    </row>
    <row r="332" spans="1:11" ht="27" customHeight="1" x14ac:dyDescent="0.4">
      <c r="A332" s="445" t="s">
        <v>74</v>
      </c>
      <c r="B332" s="445"/>
      <c r="C332" s="445"/>
      <c r="D332" s="445"/>
      <c r="E332" s="445"/>
      <c r="F332" s="445"/>
      <c r="G332" s="445"/>
      <c r="H332" s="445"/>
      <c r="I332" s="445"/>
      <c r="J332" s="445"/>
      <c r="K332" s="445"/>
    </row>
    <row r="333" spans="1:11" ht="27" customHeight="1" x14ac:dyDescent="0.4">
      <c r="A333" s="445" t="s">
        <v>895</v>
      </c>
      <c r="B333" s="445"/>
      <c r="C333" s="445"/>
      <c r="D333" s="445"/>
      <c r="E333" s="445"/>
      <c r="F333" s="445"/>
      <c r="G333" s="445"/>
      <c r="H333" s="445"/>
      <c r="I333" s="445"/>
      <c r="J333" s="445"/>
      <c r="K333" s="445"/>
    </row>
    <row r="334" spans="1:11" ht="27" customHeight="1" x14ac:dyDescent="0.4">
      <c r="A334" s="445" t="s">
        <v>1016</v>
      </c>
      <c r="B334" s="445"/>
      <c r="C334" s="445"/>
      <c r="D334" s="445"/>
      <c r="E334" s="445"/>
      <c r="F334" s="445"/>
      <c r="G334" s="445"/>
      <c r="H334" s="445"/>
      <c r="I334" s="445"/>
      <c r="J334" s="445"/>
      <c r="K334" s="445"/>
    </row>
    <row r="335" spans="1:11" ht="27" customHeight="1" x14ac:dyDescent="0.35">
      <c r="A335" s="371"/>
      <c r="B335" s="66"/>
      <c r="C335" s="371"/>
      <c r="D335" s="66"/>
      <c r="E335" s="66" t="s">
        <v>7</v>
      </c>
      <c r="F335" s="442" t="s">
        <v>15</v>
      </c>
      <c r="G335" s="443"/>
      <c r="H335" s="443"/>
      <c r="I335" s="443"/>
      <c r="J335" s="444"/>
      <c r="K335" s="90" t="s">
        <v>34</v>
      </c>
    </row>
    <row r="336" spans="1:11" ht="27" customHeight="1" x14ac:dyDescent="0.35">
      <c r="A336" s="67" t="s">
        <v>5</v>
      </c>
      <c r="B336" s="68" t="s">
        <v>75</v>
      </c>
      <c r="C336" s="67" t="s">
        <v>76</v>
      </c>
      <c r="D336" s="68" t="s">
        <v>77</v>
      </c>
      <c r="E336" s="68" t="s">
        <v>78</v>
      </c>
      <c r="F336" s="371">
        <v>2561</v>
      </c>
      <c r="G336" s="66">
        <v>2562</v>
      </c>
      <c r="H336" s="66">
        <v>2563</v>
      </c>
      <c r="I336" s="66">
        <v>2564</v>
      </c>
      <c r="J336" s="66">
        <v>2565</v>
      </c>
      <c r="K336" s="83" t="s">
        <v>72</v>
      </c>
    </row>
    <row r="337" spans="1:11" ht="27" customHeight="1" x14ac:dyDescent="0.35">
      <c r="A337" s="70"/>
      <c r="B337" s="71"/>
      <c r="C337" s="72"/>
      <c r="D337" s="71"/>
      <c r="E337" s="73"/>
      <c r="F337" s="70" t="s">
        <v>2</v>
      </c>
      <c r="G337" s="73" t="s">
        <v>2</v>
      </c>
      <c r="H337" s="73" t="s">
        <v>2</v>
      </c>
      <c r="I337" s="73" t="s">
        <v>2</v>
      </c>
      <c r="J337" s="73" t="s">
        <v>2</v>
      </c>
      <c r="K337" s="91" t="s">
        <v>71</v>
      </c>
    </row>
    <row r="338" spans="1:11" ht="27" customHeight="1" x14ac:dyDescent="0.35">
      <c r="A338" s="90">
        <v>16</v>
      </c>
      <c r="B338" s="74" t="s">
        <v>1593</v>
      </c>
      <c r="C338" s="121" t="s">
        <v>353</v>
      </c>
      <c r="D338" s="121" t="s">
        <v>361</v>
      </c>
      <c r="E338" s="122" t="s">
        <v>1437</v>
      </c>
      <c r="F338" s="127" t="s">
        <v>824</v>
      </c>
      <c r="G338" s="127" t="s">
        <v>824</v>
      </c>
      <c r="H338" s="236">
        <v>50000</v>
      </c>
      <c r="I338" s="236">
        <v>50000</v>
      </c>
      <c r="J338" s="236">
        <v>50000</v>
      </c>
      <c r="K338" s="90" t="s">
        <v>11</v>
      </c>
    </row>
    <row r="339" spans="1:11" ht="27" customHeight="1" x14ac:dyDescent="0.35">
      <c r="A339" s="83"/>
      <c r="B339" s="77"/>
      <c r="C339" s="187"/>
      <c r="D339" s="69"/>
      <c r="E339" s="78" t="s">
        <v>1438</v>
      </c>
      <c r="F339" s="84"/>
      <c r="G339" s="83"/>
      <c r="H339" s="84"/>
      <c r="I339" s="84"/>
      <c r="J339" s="84"/>
      <c r="K339" s="83"/>
    </row>
    <row r="340" spans="1:11" ht="27" customHeight="1" x14ac:dyDescent="0.35">
      <c r="A340" s="83"/>
      <c r="B340" s="77"/>
      <c r="C340" s="187"/>
      <c r="D340" s="69"/>
      <c r="E340" s="69"/>
      <c r="F340" s="84"/>
      <c r="G340" s="79"/>
      <c r="H340" s="84"/>
      <c r="I340" s="84"/>
      <c r="J340" s="84"/>
      <c r="K340" s="83"/>
    </row>
    <row r="341" spans="1:11" ht="27" customHeight="1" x14ac:dyDescent="0.35">
      <c r="A341" s="90">
        <v>17</v>
      </c>
      <c r="B341" s="74" t="s">
        <v>1593</v>
      </c>
      <c r="C341" s="183" t="s">
        <v>353</v>
      </c>
      <c r="D341" s="183" t="s">
        <v>1392</v>
      </c>
      <c r="E341" s="122" t="s">
        <v>1404</v>
      </c>
      <c r="F341" s="236">
        <v>2000</v>
      </c>
      <c r="G341" s="226" t="s">
        <v>824</v>
      </c>
      <c r="H341" s="236">
        <v>0</v>
      </c>
      <c r="I341" s="236">
        <v>0</v>
      </c>
      <c r="J341" s="226">
        <v>0</v>
      </c>
      <c r="K341" s="90" t="s">
        <v>11</v>
      </c>
    </row>
    <row r="342" spans="1:11" ht="27" customHeight="1" x14ac:dyDescent="0.35">
      <c r="A342" s="83"/>
      <c r="B342" s="77"/>
      <c r="C342" s="187"/>
      <c r="D342" s="187"/>
      <c r="E342" s="78" t="s">
        <v>1405</v>
      </c>
      <c r="F342" s="84"/>
      <c r="G342" s="84"/>
      <c r="H342" s="84"/>
      <c r="I342" s="84"/>
      <c r="J342" s="84"/>
      <c r="K342" s="83"/>
    </row>
    <row r="343" spans="1:11" ht="27" customHeight="1" x14ac:dyDescent="0.35">
      <c r="A343" s="83"/>
      <c r="B343" s="77"/>
      <c r="C343" s="187"/>
      <c r="D343" s="187"/>
      <c r="E343" s="78" t="s">
        <v>1406</v>
      </c>
      <c r="F343" s="84"/>
      <c r="G343" s="84"/>
      <c r="H343" s="84"/>
      <c r="I343" s="84"/>
      <c r="J343" s="84"/>
      <c r="K343" s="83"/>
    </row>
    <row r="344" spans="1:11" ht="27" customHeight="1" x14ac:dyDescent="0.35">
      <c r="A344" s="90">
        <v>18</v>
      </c>
      <c r="B344" s="74" t="s">
        <v>1593</v>
      </c>
      <c r="C344" s="183" t="s">
        <v>353</v>
      </c>
      <c r="D344" s="183" t="s">
        <v>1407</v>
      </c>
      <c r="E344" s="122" t="s">
        <v>1408</v>
      </c>
      <c r="F344" s="236">
        <v>4000</v>
      </c>
      <c r="G344" s="226" t="s">
        <v>824</v>
      </c>
      <c r="H344" s="236">
        <v>0</v>
      </c>
      <c r="I344" s="236">
        <v>0</v>
      </c>
      <c r="J344" s="226">
        <v>0</v>
      </c>
      <c r="K344" s="90" t="s">
        <v>11</v>
      </c>
    </row>
    <row r="345" spans="1:11" ht="27" customHeight="1" x14ac:dyDescent="0.35">
      <c r="A345" s="83"/>
      <c r="B345" s="77"/>
      <c r="C345" s="187"/>
      <c r="D345" s="187"/>
      <c r="E345" s="78" t="s">
        <v>1409</v>
      </c>
      <c r="F345" s="78"/>
      <c r="G345" s="84"/>
      <c r="H345" s="84"/>
      <c r="I345" s="84"/>
      <c r="J345" s="84"/>
      <c r="K345" s="83"/>
    </row>
    <row r="346" spans="1:11" ht="27" customHeight="1" x14ac:dyDescent="0.35">
      <c r="A346" s="91"/>
      <c r="B346" s="116"/>
      <c r="C346" s="186"/>
      <c r="D346" s="186"/>
      <c r="E346" s="115" t="s">
        <v>1410</v>
      </c>
      <c r="F346" s="115"/>
      <c r="G346" s="136"/>
      <c r="H346" s="136"/>
      <c r="I346" s="136"/>
      <c r="J346" s="136"/>
      <c r="K346" s="91"/>
    </row>
    <row r="347" spans="1:11" ht="27" customHeight="1" x14ac:dyDescent="0.35">
      <c r="A347" s="68">
        <v>19</v>
      </c>
      <c r="B347" s="74" t="s">
        <v>594</v>
      </c>
      <c r="C347" s="121" t="s">
        <v>353</v>
      </c>
      <c r="D347" s="121" t="s">
        <v>821</v>
      </c>
      <c r="E347" s="122" t="s">
        <v>823</v>
      </c>
      <c r="F347" s="436">
        <v>0</v>
      </c>
      <c r="G347" s="436">
        <v>0</v>
      </c>
      <c r="H347" s="382">
        <v>22000</v>
      </c>
      <c r="I347" s="436">
        <v>0</v>
      </c>
      <c r="J347" s="436">
        <v>0</v>
      </c>
      <c r="K347" s="90" t="s">
        <v>11</v>
      </c>
    </row>
    <row r="348" spans="1:11" ht="27" customHeight="1" x14ac:dyDescent="0.35">
      <c r="A348" s="68"/>
      <c r="B348" s="77"/>
      <c r="C348" s="69"/>
      <c r="D348" s="69"/>
      <c r="E348" s="78"/>
      <c r="F348" s="340"/>
      <c r="G348" s="340"/>
      <c r="H348" s="340"/>
      <c r="I348" s="340"/>
      <c r="J348" s="340"/>
      <c r="K348" s="68"/>
    </row>
    <row r="349" spans="1:11" ht="27" customHeight="1" x14ac:dyDescent="0.35">
      <c r="A349" s="66">
        <v>20</v>
      </c>
      <c r="B349" s="74" t="s">
        <v>594</v>
      </c>
      <c r="C349" s="121" t="s">
        <v>353</v>
      </c>
      <c r="D349" s="121" t="s">
        <v>367</v>
      </c>
      <c r="E349" s="122" t="s">
        <v>1628</v>
      </c>
      <c r="F349" s="127" t="s">
        <v>824</v>
      </c>
      <c r="G349" s="127" t="s">
        <v>824</v>
      </c>
      <c r="H349" s="127">
        <v>3500</v>
      </c>
      <c r="I349" s="127" t="s">
        <v>824</v>
      </c>
      <c r="J349" s="127" t="s">
        <v>824</v>
      </c>
      <c r="K349" s="66" t="s">
        <v>11</v>
      </c>
    </row>
    <row r="350" spans="1:11" ht="27" customHeight="1" x14ac:dyDescent="0.35">
      <c r="A350" s="91"/>
      <c r="B350" s="69"/>
      <c r="C350" s="69"/>
      <c r="D350" s="69"/>
      <c r="E350" s="78"/>
      <c r="F350" s="84"/>
      <c r="G350" s="83"/>
      <c r="H350" s="83"/>
      <c r="I350" s="83"/>
      <c r="J350" s="83"/>
      <c r="K350" s="68"/>
    </row>
    <row r="351" spans="1:11" ht="27" customHeight="1" x14ac:dyDescent="0.35">
      <c r="A351" s="83">
        <v>21</v>
      </c>
      <c r="B351" s="74" t="s">
        <v>594</v>
      </c>
      <c r="C351" s="121" t="s">
        <v>353</v>
      </c>
      <c r="D351" s="121" t="s">
        <v>367</v>
      </c>
      <c r="E351" s="122" t="s">
        <v>1629</v>
      </c>
      <c r="F351" s="127" t="s">
        <v>824</v>
      </c>
      <c r="G351" s="127" t="s">
        <v>824</v>
      </c>
      <c r="H351" s="127">
        <v>3000</v>
      </c>
      <c r="I351" s="127" t="s">
        <v>824</v>
      </c>
      <c r="J351" s="127" t="s">
        <v>824</v>
      </c>
      <c r="K351" s="66" t="s">
        <v>11</v>
      </c>
    </row>
    <row r="352" spans="1:11" ht="27" customHeight="1" x14ac:dyDescent="0.35">
      <c r="A352" s="83"/>
      <c r="B352" s="69"/>
      <c r="C352" s="69"/>
      <c r="D352" s="69"/>
      <c r="E352" s="77"/>
      <c r="F352" s="79"/>
      <c r="G352" s="79"/>
      <c r="H352" s="83"/>
      <c r="I352" s="83"/>
      <c r="J352" s="83"/>
      <c r="K352" s="68"/>
    </row>
    <row r="353" spans="1:11" ht="27" customHeight="1" x14ac:dyDescent="0.35">
      <c r="A353" s="90">
        <v>22</v>
      </c>
      <c r="B353" s="74" t="s">
        <v>594</v>
      </c>
      <c r="C353" s="121" t="s">
        <v>353</v>
      </c>
      <c r="D353" s="121" t="s">
        <v>367</v>
      </c>
      <c r="E353" s="122" t="s">
        <v>1630</v>
      </c>
      <c r="F353" s="127" t="s">
        <v>824</v>
      </c>
      <c r="G353" s="127" t="s">
        <v>824</v>
      </c>
      <c r="H353" s="127">
        <v>55000</v>
      </c>
      <c r="I353" s="127" t="s">
        <v>824</v>
      </c>
      <c r="J353" s="127" t="s">
        <v>824</v>
      </c>
      <c r="K353" s="66" t="s">
        <v>11</v>
      </c>
    </row>
    <row r="354" spans="1:11" ht="27" customHeight="1" x14ac:dyDescent="0.35">
      <c r="A354" s="83"/>
      <c r="B354" s="69"/>
      <c r="C354" s="187"/>
      <c r="D354" s="69"/>
      <c r="E354" s="69"/>
      <c r="F354" s="79"/>
      <c r="G354" s="79"/>
      <c r="H354" s="83"/>
      <c r="I354" s="83"/>
      <c r="J354" s="83"/>
      <c r="K354" s="68"/>
    </row>
    <row r="355" spans="1:11" ht="27" customHeight="1" x14ac:dyDescent="0.35">
      <c r="A355" s="83"/>
      <c r="B355" s="77"/>
      <c r="C355" s="69"/>
      <c r="D355" s="69"/>
      <c r="E355" s="78"/>
      <c r="F355" s="340"/>
      <c r="G355" s="340"/>
      <c r="H355" s="83"/>
      <c r="I355" s="83"/>
      <c r="J355" s="83"/>
      <c r="K355" s="68"/>
    </row>
    <row r="356" spans="1:11" ht="27" customHeight="1" x14ac:dyDescent="0.35">
      <c r="A356" s="83"/>
      <c r="B356" s="69"/>
      <c r="C356" s="69"/>
      <c r="D356" s="69"/>
      <c r="E356" s="78"/>
      <c r="F356" s="84"/>
      <c r="G356" s="83"/>
      <c r="H356" s="83"/>
      <c r="I356" s="83"/>
      <c r="J356" s="83"/>
      <c r="K356" s="68"/>
    </row>
    <row r="357" spans="1:11" ht="27" customHeight="1" x14ac:dyDescent="0.35">
      <c r="A357" s="83"/>
      <c r="B357" s="69"/>
      <c r="C357" s="69"/>
      <c r="D357" s="69"/>
      <c r="E357" s="77"/>
      <c r="F357" s="79"/>
      <c r="G357" s="79"/>
      <c r="H357" s="83"/>
      <c r="I357" s="83"/>
      <c r="J357" s="83"/>
      <c r="K357" s="68"/>
    </row>
    <row r="358" spans="1:11" ht="27" customHeight="1" x14ac:dyDescent="0.35">
      <c r="A358" s="83"/>
      <c r="B358" s="69"/>
      <c r="C358" s="69"/>
      <c r="D358" s="69"/>
      <c r="E358" s="77"/>
      <c r="F358" s="79"/>
      <c r="G358" s="79"/>
      <c r="H358" s="83"/>
      <c r="I358" s="83"/>
      <c r="J358" s="83"/>
      <c r="K358" s="68"/>
    </row>
    <row r="359" spans="1:11" ht="27" customHeight="1" x14ac:dyDescent="0.35">
      <c r="A359" s="83"/>
      <c r="B359" s="42"/>
      <c r="C359" s="42"/>
      <c r="D359" s="42"/>
      <c r="E359" s="46"/>
      <c r="F359" s="340"/>
      <c r="G359" s="340"/>
      <c r="H359" s="340"/>
      <c r="I359" s="84"/>
      <c r="J359" s="84"/>
      <c r="K359" s="68"/>
    </row>
    <row r="360" spans="1:11" ht="27" customHeight="1" x14ac:dyDescent="0.35">
      <c r="A360" s="47"/>
      <c r="B360" s="44"/>
      <c r="C360" s="44"/>
      <c r="D360" s="44"/>
      <c r="E360" s="47"/>
      <c r="F360" s="47"/>
      <c r="G360" s="47"/>
      <c r="H360" s="47"/>
      <c r="I360" s="47"/>
      <c r="J360" s="47"/>
      <c r="K360" s="73"/>
    </row>
  </sheetData>
  <mergeCells count="48">
    <mergeCell ref="A333:K333"/>
    <mergeCell ref="A334:K334"/>
    <mergeCell ref="F335:J335"/>
    <mergeCell ref="A302:K302"/>
    <mergeCell ref="A303:K303"/>
    <mergeCell ref="A304:K304"/>
    <mergeCell ref="F305:J305"/>
    <mergeCell ref="A272:K272"/>
    <mergeCell ref="A273:K273"/>
    <mergeCell ref="A274:K274"/>
    <mergeCell ref="F275:J275"/>
    <mergeCell ref="A332:K332"/>
    <mergeCell ref="F245:J245"/>
    <mergeCell ref="A152:K152"/>
    <mergeCell ref="A153:K153"/>
    <mergeCell ref="A154:K154"/>
    <mergeCell ref="F155:J155"/>
    <mergeCell ref="A212:K212"/>
    <mergeCell ref="A213:K213"/>
    <mergeCell ref="A214:K214"/>
    <mergeCell ref="F215:J215"/>
    <mergeCell ref="A243:K243"/>
    <mergeCell ref="A244:K244"/>
    <mergeCell ref="A183:K183"/>
    <mergeCell ref="A184:K184"/>
    <mergeCell ref="F185:J185"/>
    <mergeCell ref="A242:K242"/>
    <mergeCell ref="A2:K2"/>
    <mergeCell ref="A3:K3"/>
    <mergeCell ref="A4:K4"/>
    <mergeCell ref="F5:J5"/>
    <mergeCell ref="A182:K182"/>
    <mergeCell ref="F95:J95"/>
    <mergeCell ref="A122:K122"/>
    <mergeCell ref="A123:K123"/>
    <mergeCell ref="A124:K124"/>
    <mergeCell ref="F125:J125"/>
    <mergeCell ref="A92:K92"/>
    <mergeCell ref="A93:K93"/>
    <mergeCell ref="A32:K32"/>
    <mergeCell ref="A33:K33"/>
    <mergeCell ref="A34:K34"/>
    <mergeCell ref="F35:J35"/>
    <mergeCell ref="A94:K94"/>
    <mergeCell ref="A62:K62"/>
    <mergeCell ref="A63:K63"/>
    <mergeCell ref="A64:K64"/>
    <mergeCell ref="F65:J65"/>
  </mergeCells>
  <printOptions horizontalCentered="1"/>
  <pageMargins left="0" right="0" top="0.74803149606299213" bottom="0.74803149606299213" header="0.31496062992125984" footer="0.31496062992125984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view="pageBreakPreview" zoomScaleNormal="100" zoomScaleSheetLayoutView="100" workbookViewId="0">
      <selection activeCell="H61" sqref="H61"/>
    </sheetView>
  </sheetViews>
  <sheetFormatPr defaultRowHeight="20.25" x14ac:dyDescent="0.3"/>
  <cols>
    <col min="1" max="1" width="5.28515625" style="1" customWidth="1"/>
    <col min="2" max="2" width="15.5703125" style="28" customWidth="1"/>
    <col min="3" max="4" width="16.140625" style="28" customWidth="1"/>
    <col min="5" max="5" width="14.42578125" customWidth="1"/>
    <col min="6" max="6" width="15" style="1" customWidth="1"/>
    <col min="7" max="7" width="14.28515625" style="1" customWidth="1"/>
    <col min="8" max="8" width="14.140625" style="1" customWidth="1"/>
    <col min="9" max="9" width="15" style="6" customWidth="1"/>
    <col min="10" max="10" width="14.140625" style="6" customWidth="1"/>
    <col min="11" max="11" width="14.28515625" style="6" customWidth="1"/>
    <col min="12" max="12" width="14.7109375" customWidth="1"/>
    <col min="13" max="13" width="16.28515625" customWidth="1"/>
    <col min="14" max="14" width="14.5703125" customWidth="1"/>
    <col min="15" max="15" width="15.42578125" customWidth="1"/>
    <col min="16" max="16" width="15.7109375" customWidth="1"/>
    <col min="17" max="17" width="13.5703125" customWidth="1"/>
    <col min="18" max="18" width="13.85546875" customWidth="1"/>
    <col min="19" max="19" width="14.28515625" customWidth="1"/>
    <col min="20" max="20" width="12.85546875" customWidth="1"/>
    <col min="21" max="21" width="17.28515625" customWidth="1"/>
  </cols>
  <sheetData>
    <row r="1" spans="1:21" s="1" customFormat="1" x14ac:dyDescent="0.3">
      <c r="A1" s="24" t="s">
        <v>51</v>
      </c>
      <c r="B1" s="26"/>
      <c r="C1" s="26" t="s">
        <v>51</v>
      </c>
      <c r="D1" s="26" t="s">
        <v>51</v>
      </c>
      <c r="E1" s="26" t="s">
        <v>52</v>
      </c>
      <c r="F1" s="26" t="s">
        <v>52</v>
      </c>
      <c r="G1" s="26" t="s">
        <v>52</v>
      </c>
      <c r="H1" s="26" t="s">
        <v>52</v>
      </c>
      <c r="I1" s="25" t="s">
        <v>53</v>
      </c>
      <c r="J1" s="25" t="s">
        <v>53</v>
      </c>
      <c r="K1" s="25" t="s">
        <v>53</v>
      </c>
      <c r="L1" s="25" t="s">
        <v>54</v>
      </c>
      <c r="M1" s="25" t="s">
        <v>54</v>
      </c>
      <c r="N1" s="25" t="s">
        <v>54</v>
      </c>
      <c r="O1" s="25" t="s">
        <v>54</v>
      </c>
      <c r="P1" s="25" t="s">
        <v>55</v>
      </c>
      <c r="Q1" s="25" t="s">
        <v>55</v>
      </c>
      <c r="R1" s="25" t="s">
        <v>55</v>
      </c>
      <c r="S1" s="25" t="s">
        <v>55</v>
      </c>
    </row>
    <row r="2" spans="1:21" s="1" customFormat="1" x14ac:dyDescent="0.3">
      <c r="A2" s="24" t="s">
        <v>50</v>
      </c>
      <c r="B2" s="26"/>
      <c r="C2" s="26" t="s">
        <v>38</v>
      </c>
      <c r="D2" s="26" t="s">
        <v>39</v>
      </c>
      <c r="E2" s="26" t="s">
        <v>50</v>
      </c>
      <c r="F2" s="26" t="s">
        <v>38</v>
      </c>
      <c r="G2" s="26" t="s">
        <v>39</v>
      </c>
      <c r="H2" s="26" t="s">
        <v>40</v>
      </c>
      <c r="I2" s="25" t="s">
        <v>50</v>
      </c>
      <c r="J2" s="25" t="s">
        <v>38</v>
      </c>
      <c r="K2" s="25" t="s">
        <v>39</v>
      </c>
      <c r="L2" s="25" t="s">
        <v>50</v>
      </c>
      <c r="M2" s="25" t="s">
        <v>38</v>
      </c>
      <c r="N2" s="25" t="s">
        <v>39</v>
      </c>
      <c r="O2" s="25" t="s">
        <v>40</v>
      </c>
      <c r="P2" s="25" t="s">
        <v>50</v>
      </c>
      <c r="Q2" s="25" t="s">
        <v>38</v>
      </c>
      <c r="R2" s="25" t="s">
        <v>39</v>
      </c>
      <c r="S2" s="25" t="s">
        <v>40</v>
      </c>
      <c r="U2" s="23" t="s">
        <v>70</v>
      </c>
    </row>
    <row r="3" spans="1:21" x14ac:dyDescent="0.3">
      <c r="A3" s="9" t="s">
        <v>5</v>
      </c>
      <c r="B3" s="27">
        <v>2559</v>
      </c>
      <c r="C3" s="29">
        <v>2559</v>
      </c>
      <c r="D3" s="27">
        <v>2559</v>
      </c>
      <c r="E3" s="29">
        <v>2559</v>
      </c>
      <c r="F3" s="27">
        <v>2559</v>
      </c>
      <c r="G3" s="29">
        <v>2559</v>
      </c>
      <c r="H3" s="29">
        <v>2560</v>
      </c>
      <c r="I3" s="32">
        <v>2559</v>
      </c>
      <c r="J3" s="36">
        <v>2559</v>
      </c>
      <c r="K3" s="36">
        <v>2560</v>
      </c>
      <c r="L3" s="32">
        <v>2559</v>
      </c>
      <c r="M3" s="36">
        <v>2559</v>
      </c>
      <c r="N3" s="36">
        <v>2560</v>
      </c>
      <c r="O3" s="32">
        <v>2559</v>
      </c>
      <c r="P3" s="32">
        <v>2560</v>
      </c>
      <c r="Q3" s="36">
        <v>2559</v>
      </c>
      <c r="R3" s="32">
        <v>2559</v>
      </c>
      <c r="S3" s="36">
        <v>2559</v>
      </c>
      <c r="U3" s="53">
        <v>2508720</v>
      </c>
    </row>
    <row r="4" spans="1:21" x14ac:dyDescent="0.3">
      <c r="A4" s="1">
        <v>1</v>
      </c>
      <c r="B4" s="6">
        <f>2508720+5830300+192000+748000+785000+375000+85000+24000+1152600+52000+671380+203000+133000+20000+1097400+52000+870180+61000+350000+580000+1080000+330000+30000+637440+42000+221280+82000+1265000+350000+230000+5500+747840+42000+783420+35000+425000+178000+105000+80000+2095880</f>
        <v>24555940</v>
      </c>
      <c r="C4" s="28">
        <v>765000</v>
      </c>
      <c r="D4" s="28">
        <v>30000</v>
      </c>
      <c r="E4" s="6">
        <v>638400</v>
      </c>
      <c r="F4" s="34">
        <v>50000</v>
      </c>
      <c r="G4" s="34">
        <v>120000</v>
      </c>
      <c r="H4" s="34">
        <v>100000</v>
      </c>
      <c r="I4" s="6">
        <v>35000</v>
      </c>
      <c r="J4" s="6">
        <v>100000</v>
      </c>
      <c r="K4" s="6">
        <v>100000</v>
      </c>
      <c r="L4" s="34">
        <v>80000</v>
      </c>
      <c r="M4" s="34">
        <v>50000</v>
      </c>
      <c r="N4" s="34">
        <v>1818000</v>
      </c>
      <c r="O4" s="34">
        <v>100000</v>
      </c>
      <c r="P4" s="34">
        <v>50000</v>
      </c>
      <c r="Q4" s="34">
        <v>200000</v>
      </c>
      <c r="R4" s="34">
        <v>29000000</v>
      </c>
      <c r="S4" s="34">
        <v>800000</v>
      </c>
      <c r="U4" s="34">
        <v>8339020</v>
      </c>
    </row>
    <row r="5" spans="1:21" x14ac:dyDescent="0.3">
      <c r="A5" s="1">
        <v>2</v>
      </c>
      <c r="B5" s="6">
        <v>100000</v>
      </c>
      <c r="C5" s="28">
        <v>445000</v>
      </c>
      <c r="D5" s="28">
        <v>1000000</v>
      </c>
      <c r="E5" s="6">
        <v>235252</v>
      </c>
      <c r="F5" s="6">
        <v>50000</v>
      </c>
      <c r="G5" s="34">
        <v>150000</v>
      </c>
      <c r="H5" s="34">
        <v>50000</v>
      </c>
      <c r="I5" s="6">
        <v>35000</v>
      </c>
      <c r="J5" s="6">
        <v>50000</v>
      </c>
      <c r="K5" s="6">
        <v>50000</v>
      </c>
      <c r="L5" s="6">
        <v>80000</v>
      </c>
      <c r="M5" s="34">
        <v>50000</v>
      </c>
      <c r="N5" s="34">
        <v>150000</v>
      </c>
      <c r="O5" s="34">
        <v>80000</v>
      </c>
      <c r="P5" s="34">
        <v>100000</v>
      </c>
      <c r="Q5" s="34">
        <v>2000000</v>
      </c>
      <c r="R5" s="34">
        <v>500000</v>
      </c>
      <c r="S5" s="34">
        <v>2000000</v>
      </c>
      <c r="U5" s="34">
        <v>192000</v>
      </c>
    </row>
    <row r="6" spans="1:21" x14ac:dyDescent="0.3">
      <c r="A6" s="1">
        <v>3</v>
      </c>
      <c r="B6" s="6">
        <v>100000</v>
      </c>
      <c r="C6" s="28">
        <v>294000</v>
      </c>
      <c r="D6" s="28">
        <v>2300000</v>
      </c>
      <c r="E6" s="6">
        <v>1364000</v>
      </c>
      <c r="F6" s="6"/>
      <c r="G6" s="34">
        <v>100000</v>
      </c>
      <c r="H6" s="34">
        <v>2000</v>
      </c>
      <c r="I6" s="34">
        <v>100000</v>
      </c>
      <c r="J6" s="6">
        <v>30000</v>
      </c>
      <c r="K6" s="6">
        <v>100000</v>
      </c>
      <c r="L6" s="6">
        <v>60000</v>
      </c>
      <c r="M6" s="6">
        <v>50000</v>
      </c>
      <c r="N6" s="6">
        <v>60000</v>
      </c>
      <c r="O6" s="6">
        <v>100000</v>
      </c>
      <c r="P6" s="6">
        <v>30000</v>
      </c>
      <c r="Q6" s="6"/>
      <c r="R6" s="6">
        <v>100000</v>
      </c>
      <c r="S6" s="6">
        <v>500000</v>
      </c>
      <c r="U6" s="6">
        <v>748000</v>
      </c>
    </row>
    <row r="7" spans="1:21" x14ac:dyDescent="0.3">
      <c r="A7" s="1">
        <v>4</v>
      </c>
      <c r="B7" s="6">
        <v>3200000</v>
      </c>
      <c r="C7" s="28">
        <v>290000</v>
      </c>
      <c r="D7" s="28">
        <v>150000</v>
      </c>
      <c r="E7" s="34">
        <v>653424</v>
      </c>
      <c r="F7" s="6">
        <v>0</v>
      </c>
      <c r="G7" s="34">
        <v>150000</v>
      </c>
      <c r="H7" s="34">
        <v>0</v>
      </c>
      <c r="I7" s="6">
        <v>30000</v>
      </c>
      <c r="J7" s="33">
        <v>30000</v>
      </c>
      <c r="K7" s="33">
        <v>150000</v>
      </c>
      <c r="L7" s="6">
        <v>100000</v>
      </c>
      <c r="M7" s="34">
        <v>0</v>
      </c>
      <c r="N7" s="34"/>
      <c r="O7" s="34">
        <v>40000</v>
      </c>
      <c r="P7" s="34">
        <v>70000</v>
      </c>
      <c r="Q7" s="34"/>
      <c r="R7" s="34">
        <v>50000</v>
      </c>
      <c r="S7" s="34">
        <v>50000</v>
      </c>
      <c r="U7" s="6">
        <v>685000</v>
      </c>
    </row>
    <row r="8" spans="1:21" x14ac:dyDescent="0.3">
      <c r="A8" s="1">
        <v>5</v>
      </c>
      <c r="B8" s="6">
        <v>500000</v>
      </c>
      <c r="C8" s="28">
        <v>232000</v>
      </c>
      <c r="D8" s="28">
        <v>0</v>
      </c>
      <c r="E8" s="34">
        <v>1364000</v>
      </c>
      <c r="F8" s="34">
        <v>30000</v>
      </c>
      <c r="G8" s="34">
        <v>30000</v>
      </c>
      <c r="H8" s="34">
        <v>0</v>
      </c>
      <c r="I8" s="34">
        <v>30000</v>
      </c>
      <c r="J8" s="6">
        <v>30000</v>
      </c>
      <c r="L8" s="6">
        <v>20000</v>
      </c>
      <c r="M8" s="34">
        <v>70000</v>
      </c>
      <c r="N8" s="34">
        <v>40000</v>
      </c>
      <c r="O8" s="34">
        <v>100000</v>
      </c>
      <c r="P8" s="34">
        <v>900000</v>
      </c>
      <c r="Q8" s="34"/>
      <c r="R8" s="34">
        <v>200000</v>
      </c>
      <c r="S8" s="34">
        <v>50000</v>
      </c>
      <c r="U8" s="6">
        <v>2108000</v>
      </c>
    </row>
    <row r="9" spans="1:21" x14ac:dyDescent="0.3">
      <c r="A9" s="1">
        <v>6</v>
      </c>
      <c r="B9" s="6">
        <v>100000</v>
      </c>
      <c r="C9" s="28">
        <v>760000</v>
      </c>
      <c r="D9" s="31">
        <f>SUM(D4:D8)</f>
        <v>3480000</v>
      </c>
      <c r="E9" s="34">
        <v>653424</v>
      </c>
      <c r="F9" s="34">
        <v>0</v>
      </c>
      <c r="G9" s="34">
        <v>10000</v>
      </c>
      <c r="H9" s="34">
        <v>0</v>
      </c>
      <c r="I9" s="34">
        <v>30000</v>
      </c>
      <c r="J9" s="33">
        <v>50000</v>
      </c>
      <c r="K9" s="33">
        <f>SUM(K4:K8)</f>
        <v>400000</v>
      </c>
      <c r="L9" s="6">
        <v>300000</v>
      </c>
      <c r="M9" s="34">
        <v>70000</v>
      </c>
      <c r="N9" s="34">
        <v>30000</v>
      </c>
      <c r="O9" s="34">
        <v>300000</v>
      </c>
      <c r="P9" s="34">
        <v>100000</v>
      </c>
      <c r="Q9" s="34"/>
      <c r="R9" s="34">
        <v>20000</v>
      </c>
      <c r="S9" s="34">
        <v>500000</v>
      </c>
      <c r="U9" s="6">
        <v>85000</v>
      </c>
    </row>
    <row r="10" spans="1:21" x14ac:dyDescent="0.3">
      <c r="A10" s="1">
        <v>7</v>
      </c>
      <c r="B10" s="6">
        <v>25000</v>
      </c>
      <c r="C10" s="28">
        <v>232000</v>
      </c>
      <c r="E10" s="34">
        <v>93000</v>
      </c>
      <c r="F10" s="6">
        <v>3000</v>
      </c>
      <c r="G10" s="34"/>
      <c r="H10" s="34">
        <v>0</v>
      </c>
      <c r="I10" s="6">
        <v>30000</v>
      </c>
      <c r="L10" s="34">
        <v>500000</v>
      </c>
      <c r="M10" s="34">
        <v>100000</v>
      </c>
      <c r="N10" s="34">
        <v>50000</v>
      </c>
      <c r="O10" s="34">
        <v>30000</v>
      </c>
      <c r="P10" s="34">
        <v>50000</v>
      </c>
      <c r="Q10" s="34"/>
      <c r="R10" s="34">
        <v>60000</v>
      </c>
      <c r="S10" s="34"/>
      <c r="U10" s="6">
        <v>56600</v>
      </c>
    </row>
    <row r="11" spans="1:21" x14ac:dyDescent="0.3">
      <c r="A11" s="1">
        <v>8</v>
      </c>
      <c r="B11" s="6">
        <v>25000</v>
      </c>
      <c r="C11" s="28">
        <v>50000</v>
      </c>
      <c r="E11" s="31">
        <v>10000</v>
      </c>
      <c r="F11" s="6">
        <v>3000</v>
      </c>
      <c r="G11" s="33">
        <v>20000</v>
      </c>
      <c r="H11" s="31">
        <f>SUM(H4:H10)</f>
        <v>152000</v>
      </c>
      <c r="I11" s="6">
        <v>30000</v>
      </c>
      <c r="J11" s="33">
        <f>SUM(J4:J10)</f>
        <v>290000</v>
      </c>
      <c r="L11" s="6">
        <v>80000</v>
      </c>
      <c r="M11" s="34">
        <v>50000</v>
      </c>
      <c r="N11" s="34">
        <v>100000</v>
      </c>
      <c r="O11" s="34">
        <v>30000</v>
      </c>
      <c r="P11" s="34">
        <v>500000</v>
      </c>
      <c r="Q11" s="35">
        <f>SUM(Q4:Q10)</f>
        <v>2200000</v>
      </c>
      <c r="R11" s="54">
        <f>SUM(R4:R10)</f>
        <v>29930000</v>
      </c>
      <c r="S11" s="54">
        <f>SUM(S4:S10)</f>
        <v>3900000</v>
      </c>
      <c r="U11" s="6">
        <v>874080</v>
      </c>
    </row>
    <row r="12" spans="1:21" x14ac:dyDescent="0.3">
      <c r="A12" s="1">
        <v>9</v>
      </c>
      <c r="B12" s="6">
        <v>20000</v>
      </c>
      <c r="C12" s="28">
        <v>100000</v>
      </c>
      <c r="E12" s="34">
        <v>20000</v>
      </c>
      <c r="F12" s="31">
        <f>SUM(F4:F11)</f>
        <v>136000</v>
      </c>
      <c r="G12" s="6">
        <v>10000</v>
      </c>
      <c r="I12" s="6">
        <v>30000</v>
      </c>
      <c r="L12" s="6">
        <v>50000</v>
      </c>
      <c r="M12" s="6">
        <v>50000</v>
      </c>
      <c r="N12" s="6">
        <v>40000</v>
      </c>
      <c r="O12" s="34"/>
      <c r="P12" s="34"/>
      <c r="R12" s="34"/>
      <c r="S12" s="34"/>
      <c r="U12" s="6">
        <v>52000</v>
      </c>
    </row>
    <row r="13" spans="1:21" x14ac:dyDescent="0.3">
      <c r="A13" s="1">
        <v>10</v>
      </c>
      <c r="B13" s="6">
        <v>20000</v>
      </c>
      <c r="C13" s="28">
        <v>200000</v>
      </c>
      <c r="E13" s="34">
        <v>50000</v>
      </c>
      <c r="G13" s="6">
        <v>10000</v>
      </c>
      <c r="I13" s="6">
        <v>70000</v>
      </c>
      <c r="L13" s="6">
        <v>30000</v>
      </c>
      <c r="M13" s="6">
        <v>30000</v>
      </c>
      <c r="N13" s="6">
        <v>20000</v>
      </c>
      <c r="O13" s="34"/>
      <c r="P13" s="34"/>
      <c r="R13" s="34"/>
      <c r="S13" s="34"/>
      <c r="U13" s="6">
        <v>691380</v>
      </c>
    </row>
    <row r="14" spans="1:21" x14ac:dyDescent="0.3">
      <c r="A14" s="1">
        <v>11</v>
      </c>
      <c r="B14" s="6">
        <v>20000</v>
      </c>
      <c r="C14" s="28">
        <v>100000</v>
      </c>
      <c r="E14" s="34">
        <v>10000</v>
      </c>
      <c r="G14" s="6">
        <v>50000</v>
      </c>
      <c r="I14" s="34">
        <v>20000</v>
      </c>
      <c r="L14" s="6">
        <v>3000</v>
      </c>
      <c r="M14" s="6">
        <v>30000</v>
      </c>
      <c r="N14" s="6">
        <v>0</v>
      </c>
      <c r="O14" s="34"/>
      <c r="P14" s="34"/>
      <c r="R14" s="34"/>
      <c r="S14" s="34"/>
      <c r="U14" s="6">
        <v>153000</v>
      </c>
    </row>
    <row r="15" spans="1:21" x14ac:dyDescent="0.3">
      <c r="A15" s="1">
        <v>12</v>
      </c>
      <c r="B15" s="6">
        <v>0</v>
      </c>
      <c r="C15" s="28">
        <v>232000</v>
      </c>
      <c r="E15" s="34">
        <v>100000</v>
      </c>
      <c r="G15" s="6">
        <v>150000</v>
      </c>
      <c r="I15" s="34">
        <v>20000</v>
      </c>
      <c r="L15" s="6">
        <v>0</v>
      </c>
      <c r="M15" s="6">
        <v>0</v>
      </c>
      <c r="N15" s="6">
        <v>0</v>
      </c>
      <c r="O15" s="34"/>
      <c r="P15" s="34"/>
      <c r="R15" s="34"/>
      <c r="S15" s="34"/>
      <c r="U15" s="6">
        <v>133000</v>
      </c>
    </row>
    <row r="16" spans="1:21" x14ac:dyDescent="0.3">
      <c r="A16" s="1">
        <v>13</v>
      </c>
      <c r="B16" s="6">
        <v>0</v>
      </c>
      <c r="C16" s="6"/>
      <c r="E16" s="34">
        <v>1000</v>
      </c>
      <c r="G16" s="33">
        <v>20000</v>
      </c>
      <c r="I16" s="6">
        <v>30000</v>
      </c>
      <c r="L16" s="35">
        <v>0</v>
      </c>
      <c r="M16" s="6">
        <v>0</v>
      </c>
      <c r="N16" s="6">
        <v>0</v>
      </c>
      <c r="O16" s="34"/>
      <c r="P16" s="34"/>
      <c r="R16" s="34"/>
      <c r="S16" s="34"/>
      <c r="U16" s="6">
        <v>153000</v>
      </c>
    </row>
    <row r="17" spans="1:21" x14ac:dyDescent="0.3">
      <c r="A17" s="1">
        <v>14</v>
      </c>
      <c r="B17" s="6">
        <v>0</v>
      </c>
      <c r="C17" s="28">
        <v>760000</v>
      </c>
      <c r="E17" s="34">
        <v>100000</v>
      </c>
      <c r="G17" s="6">
        <v>80000</v>
      </c>
      <c r="I17" s="6">
        <v>30000</v>
      </c>
      <c r="L17" s="6">
        <v>0</v>
      </c>
      <c r="M17" s="37">
        <v>0</v>
      </c>
      <c r="N17" s="37">
        <v>0</v>
      </c>
      <c r="O17" s="34"/>
      <c r="P17" s="34"/>
      <c r="R17" s="34"/>
      <c r="S17" s="34"/>
      <c r="U17" s="6">
        <v>20000</v>
      </c>
    </row>
    <row r="18" spans="1:21" x14ac:dyDescent="0.3">
      <c r="A18" s="1">
        <v>15</v>
      </c>
      <c r="B18" s="6">
        <v>0</v>
      </c>
      <c r="C18" s="6">
        <v>1307000</v>
      </c>
      <c r="E18" s="34">
        <v>20000</v>
      </c>
      <c r="G18" s="6">
        <v>50000</v>
      </c>
      <c r="I18" s="6">
        <v>100000</v>
      </c>
      <c r="L18" s="6">
        <v>0</v>
      </c>
      <c r="M18" s="35">
        <f>SUM(M4:M17)</f>
        <v>550000</v>
      </c>
      <c r="N18" s="35">
        <f>SUM(N4:N17)</f>
        <v>2308000</v>
      </c>
      <c r="O18" s="54">
        <f>SUM(O4:O17)</f>
        <v>780000</v>
      </c>
      <c r="P18" s="54">
        <f>SUM(P4:P17)</f>
        <v>1800000</v>
      </c>
      <c r="R18" s="35"/>
      <c r="S18" s="34"/>
      <c r="U18" s="6">
        <v>1097400</v>
      </c>
    </row>
    <row r="19" spans="1:21" x14ac:dyDescent="0.3">
      <c r="A19" s="1">
        <v>16</v>
      </c>
      <c r="B19" s="6">
        <v>0</v>
      </c>
      <c r="C19" s="28">
        <v>830000</v>
      </c>
      <c r="E19" s="34">
        <v>10000</v>
      </c>
      <c r="G19" s="6">
        <v>60000</v>
      </c>
      <c r="I19" s="6">
        <v>120000</v>
      </c>
      <c r="L19" s="6">
        <v>0</v>
      </c>
      <c r="O19" s="34"/>
      <c r="P19" s="34"/>
      <c r="S19" s="34"/>
      <c r="U19" s="6">
        <v>188640</v>
      </c>
    </row>
    <row r="20" spans="1:21" x14ac:dyDescent="0.3">
      <c r="A20" s="1">
        <v>17</v>
      </c>
      <c r="B20" s="6">
        <v>0</v>
      </c>
      <c r="C20" s="28">
        <v>747000</v>
      </c>
      <c r="E20" s="34">
        <v>100000</v>
      </c>
      <c r="G20" s="6">
        <v>2000</v>
      </c>
      <c r="I20" s="6">
        <v>80000</v>
      </c>
      <c r="L20" s="35">
        <f>SUM(L4:L19)</f>
        <v>1303000</v>
      </c>
      <c r="O20" s="34"/>
      <c r="P20" s="34"/>
      <c r="S20" s="34"/>
      <c r="U20" s="6">
        <v>870180</v>
      </c>
    </row>
    <row r="21" spans="1:21" x14ac:dyDescent="0.3">
      <c r="A21" s="1">
        <v>18</v>
      </c>
      <c r="B21" s="6">
        <v>0</v>
      </c>
      <c r="C21" s="31">
        <v>581000</v>
      </c>
      <c r="E21" s="34">
        <v>30000</v>
      </c>
      <c r="G21" s="33">
        <v>2000</v>
      </c>
      <c r="I21" s="6">
        <v>80000</v>
      </c>
      <c r="O21" s="34"/>
      <c r="P21" s="34"/>
      <c r="S21" s="34"/>
      <c r="U21" s="6">
        <v>61000</v>
      </c>
    </row>
    <row r="22" spans="1:21" x14ac:dyDescent="0.3">
      <c r="A22" s="1">
        <v>19</v>
      </c>
      <c r="B22" s="6">
        <v>0</v>
      </c>
      <c r="C22" s="28">
        <v>830000</v>
      </c>
      <c r="E22" s="34">
        <v>10000</v>
      </c>
      <c r="G22" s="6"/>
      <c r="I22" s="6">
        <v>100000</v>
      </c>
      <c r="O22" s="34"/>
      <c r="P22" s="34"/>
      <c r="S22" s="34"/>
      <c r="U22" s="6">
        <v>217000</v>
      </c>
    </row>
    <row r="23" spans="1:21" x14ac:dyDescent="0.3">
      <c r="A23" s="1">
        <v>20</v>
      </c>
      <c r="B23" s="6">
        <v>1200000</v>
      </c>
      <c r="C23" s="28">
        <v>162000</v>
      </c>
      <c r="E23" s="34">
        <v>2000</v>
      </c>
      <c r="G23" s="31">
        <f>SUM(G4:G22)</f>
        <v>1014000</v>
      </c>
      <c r="I23" s="6">
        <v>0</v>
      </c>
      <c r="O23" s="34"/>
      <c r="P23" s="34"/>
      <c r="S23" s="34"/>
      <c r="U23" s="6">
        <v>480000</v>
      </c>
    </row>
    <row r="24" spans="1:21" x14ac:dyDescent="0.3">
      <c r="A24" s="1">
        <v>21</v>
      </c>
      <c r="B24" s="6">
        <v>10000</v>
      </c>
      <c r="C24" s="28">
        <v>464000</v>
      </c>
      <c r="E24" s="34">
        <v>1500</v>
      </c>
      <c r="I24" s="6">
        <v>0</v>
      </c>
      <c r="O24" s="34"/>
      <c r="P24" s="34"/>
      <c r="S24" s="34"/>
      <c r="U24" s="6">
        <v>253240</v>
      </c>
    </row>
    <row r="25" spans="1:21" x14ac:dyDescent="0.3">
      <c r="A25" s="1">
        <v>22</v>
      </c>
      <c r="B25" s="6">
        <v>10000</v>
      </c>
      <c r="C25" s="28">
        <v>304000</v>
      </c>
      <c r="E25" s="34">
        <v>1500</v>
      </c>
      <c r="I25" s="6">
        <v>0</v>
      </c>
      <c r="O25" s="34"/>
      <c r="P25" s="34"/>
      <c r="S25" s="34"/>
      <c r="U25" s="6">
        <v>330000</v>
      </c>
    </row>
    <row r="26" spans="1:21" x14ac:dyDescent="0.3">
      <c r="A26" s="1">
        <v>23</v>
      </c>
      <c r="B26" s="6">
        <v>10000</v>
      </c>
      <c r="C26" s="28">
        <v>69000</v>
      </c>
      <c r="E26" s="34">
        <v>5000</v>
      </c>
      <c r="I26" s="6">
        <v>0</v>
      </c>
      <c r="O26" s="34"/>
      <c r="P26" s="34"/>
      <c r="S26" s="34"/>
      <c r="U26" s="6">
        <v>30000</v>
      </c>
    </row>
    <row r="27" spans="1:21" x14ac:dyDescent="0.3">
      <c r="A27" s="1">
        <v>24</v>
      </c>
      <c r="B27" s="6">
        <v>100000</v>
      </c>
      <c r="C27" s="28">
        <v>200000</v>
      </c>
      <c r="E27" s="34">
        <v>1000</v>
      </c>
      <c r="I27" s="6">
        <v>0</v>
      </c>
      <c r="O27" s="34"/>
      <c r="P27" s="34"/>
      <c r="S27" s="34"/>
      <c r="U27" s="6">
        <v>637440</v>
      </c>
    </row>
    <row r="28" spans="1:21" x14ac:dyDescent="0.3">
      <c r="A28" s="1">
        <v>25</v>
      </c>
      <c r="B28" s="6">
        <v>100000</v>
      </c>
      <c r="C28" s="28">
        <v>100000</v>
      </c>
      <c r="E28" s="34">
        <v>50000</v>
      </c>
      <c r="I28" s="33">
        <f>SUM(I4:I27)</f>
        <v>1000000</v>
      </c>
      <c r="O28" s="34"/>
      <c r="P28" s="34"/>
      <c r="S28" s="34"/>
      <c r="U28" s="6">
        <v>42000</v>
      </c>
    </row>
    <row r="29" spans="1:21" x14ac:dyDescent="0.3">
      <c r="A29" s="1">
        <v>26</v>
      </c>
      <c r="B29" s="6">
        <v>50000</v>
      </c>
      <c r="C29" s="28">
        <v>812000</v>
      </c>
      <c r="E29" s="34">
        <v>50000</v>
      </c>
      <c r="O29" s="34"/>
      <c r="P29" s="34"/>
      <c r="S29" s="34"/>
      <c r="U29" s="6">
        <v>221280</v>
      </c>
    </row>
    <row r="30" spans="1:21" x14ac:dyDescent="0.3">
      <c r="A30" s="1">
        <v>27</v>
      </c>
      <c r="B30" s="7">
        <v>50000</v>
      </c>
      <c r="C30" s="28">
        <v>232000</v>
      </c>
      <c r="E30" s="34">
        <v>2000</v>
      </c>
      <c r="O30" s="34"/>
      <c r="P30" s="34"/>
      <c r="S30" s="34"/>
      <c r="U30" s="6">
        <v>82000</v>
      </c>
    </row>
    <row r="31" spans="1:21" x14ac:dyDescent="0.3">
      <c r="A31" s="1">
        <v>28</v>
      </c>
      <c r="B31" s="6">
        <v>55000</v>
      </c>
      <c r="C31" s="28">
        <v>456000</v>
      </c>
      <c r="E31" s="34">
        <v>2000</v>
      </c>
      <c r="O31" s="34"/>
      <c r="P31" s="34"/>
      <c r="S31" s="34"/>
      <c r="U31" s="6">
        <v>1485000</v>
      </c>
    </row>
    <row r="32" spans="1:21" x14ac:dyDescent="0.3">
      <c r="A32" s="1">
        <v>29</v>
      </c>
      <c r="B32" s="6">
        <v>0</v>
      </c>
      <c r="C32" s="28">
        <v>232000</v>
      </c>
      <c r="E32" s="34">
        <v>4000</v>
      </c>
      <c r="O32" s="34"/>
      <c r="P32" s="34"/>
      <c r="S32" s="34"/>
      <c r="U32" s="6">
        <v>345000</v>
      </c>
    </row>
    <row r="33" spans="1:21" x14ac:dyDescent="0.3">
      <c r="A33" s="1">
        <v>30</v>
      </c>
      <c r="B33" s="6">
        <v>100000</v>
      </c>
      <c r="C33" s="28">
        <v>136000</v>
      </c>
      <c r="E33" s="34">
        <v>20000</v>
      </c>
      <c r="O33" s="35"/>
      <c r="P33" s="35"/>
      <c r="S33" s="34"/>
      <c r="U33" s="6">
        <v>20000</v>
      </c>
    </row>
    <row r="34" spans="1:21" x14ac:dyDescent="0.3">
      <c r="A34" s="1">
        <v>31</v>
      </c>
      <c r="B34" s="6">
        <v>15000</v>
      </c>
      <c r="C34" s="28">
        <v>232000</v>
      </c>
      <c r="E34" s="34">
        <v>3000</v>
      </c>
      <c r="S34" s="34"/>
      <c r="U34" s="6">
        <v>210000</v>
      </c>
    </row>
    <row r="35" spans="1:21" x14ac:dyDescent="0.3">
      <c r="A35" s="1">
        <v>32</v>
      </c>
      <c r="B35" s="6">
        <v>10000</v>
      </c>
      <c r="C35" s="28">
        <v>456000</v>
      </c>
      <c r="E35" s="34">
        <v>3000</v>
      </c>
      <c r="S35" s="34"/>
      <c r="U35" s="6">
        <v>4000</v>
      </c>
    </row>
    <row r="36" spans="1:21" x14ac:dyDescent="0.3">
      <c r="A36" s="1">
        <v>33</v>
      </c>
      <c r="B36" s="6">
        <v>20000</v>
      </c>
      <c r="C36" s="28">
        <v>192000</v>
      </c>
      <c r="E36" s="34">
        <v>5000</v>
      </c>
      <c r="S36" s="34"/>
      <c r="U36" s="6">
        <v>747840</v>
      </c>
    </row>
    <row r="37" spans="1:21" x14ac:dyDescent="0.3">
      <c r="A37" s="1">
        <v>34</v>
      </c>
      <c r="B37" s="6">
        <v>20000</v>
      </c>
      <c r="C37" s="28">
        <v>192000</v>
      </c>
      <c r="E37" s="34">
        <v>5000</v>
      </c>
      <c r="S37" s="34"/>
      <c r="U37" s="6">
        <v>42000</v>
      </c>
    </row>
    <row r="38" spans="1:21" x14ac:dyDescent="0.3">
      <c r="A38" s="1">
        <v>35</v>
      </c>
      <c r="B38" s="28">
        <v>20000</v>
      </c>
      <c r="C38" s="28">
        <v>3000000</v>
      </c>
      <c r="E38" s="34">
        <v>5000</v>
      </c>
      <c r="S38" s="34"/>
      <c r="U38" s="6">
        <v>783420</v>
      </c>
    </row>
    <row r="39" spans="1:21" x14ac:dyDescent="0.3">
      <c r="A39" s="1">
        <v>36</v>
      </c>
      <c r="B39" s="28">
        <v>50000</v>
      </c>
      <c r="C39" s="28">
        <v>300000</v>
      </c>
      <c r="E39" s="34"/>
      <c r="S39" s="34"/>
      <c r="U39" s="6">
        <v>35000</v>
      </c>
    </row>
    <row r="40" spans="1:21" x14ac:dyDescent="0.3">
      <c r="A40" s="1">
        <v>37</v>
      </c>
      <c r="B40" s="28">
        <v>50000</v>
      </c>
      <c r="C40" s="28">
        <v>3000000</v>
      </c>
      <c r="E40" s="35">
        <f>SUM(E4:E39)</f>
        <v>5622500</v>
      </c>
      <c r="S40" s="34"/>
      <c r="U40" s="6">
        <v>135000</v>
      </c>
    </row>
    <row r="41" spans="1:21" x14ac:dyDescent="0.3">
      <c r="A41" s="1">
        <v>38</v>
      </c>
      <c r="B41" s="28">
        <v>10000</v>
      </c>
      <c r="C41" s="28">
        <v>2000000</v>
      </c>
      <c r="S41" s="34"/>
      <c r="U41" s="6">
        <v>128000</v>
      </c>
    </row>
    <row r="42" spans="1:21" x14ac:dyDescent="0.3">
      <c r="A42" s="1">
        <v>39</v>
      </c>
      <c r="B42" s="28">
        <v>5000</v>
      </c>
      <c r="C42" s="28">
        <v>232000</v>
      </c>
      <c r="S42" s="34"/>
      <c r="U42" s="6">
        <v>80000</v>
      </c>
    </row>
    <row r="43" spans="1:21" x14ac:dyDescent="0.3">
      <c r="A43" s="1">
        <v>40</v>
      </c>
      <c r="B43" s="28">
        <v>100000</v>
      </c>
      <c r="C43" s="28">
        <v>58000</v>
      </c>
      <c r="S43" s="34"/>
      <c r="U43" s="6">
        <v>2455880</v>
      </c>
    </row>
    <row r="44" spans="1:21" x14ac:dyDescent="0.3">
      <c r="A44" s="1">
        <v>41</v>
      </c>
      <c r="B44" s="28">
        <v>1500000</v>
      </c>
      <c r="C44" s="28">
        <v>348000</v>
      </c>
      <c r="S44" s="34"/>
      <c r="U44" s="35">
        <f>SUM(U3:U43)</f>
        <v>27780120</v>
      </c>
    </row>
    <row r="45" spans="1:21" x14ac:dyDescent="0.3">
      <c r="A45" s="1">
        <v>42</v>
      </c>
      <c r="B45" s="28">
        <v>0</v>
      </c>
      <c r="C45" s="28">
        <v>500000</v>
      </c>
      <c r="S45" s="34"/>
    </row>
    <row r="46" spans="1:21" x14ac:dyDescent="0.3">
      <c r="A46" s="1">
        <v>43</v>
      </c>
      <c r="B46" s="28">
        <v>0</v>
      </c>
      <c r="C46" s="28">
        <v>500000</v>
      </c>
      <c r="S46" s="34"/>
    </row>
    <row r="47" spans="1:21" x14ac:dyDescent="0.3">
      <c r="A47" s="1">
        <v>44</v>
      </c>
      <c r="B47" s="28">
        <v>0</v>
      </c>
      <c r="C47" s="28">
        <v>100000</v>
      </c>
      <c r="S47" s="34"/>
    </row>
    <row r="48" spans="1:21" x14ac:dyDescent="0.3">
      <c r="A48" s="1">
        <v>45</v>
      </c>
      <c r="B48" s="28">
        <v>0</v>
      </c>
      <c r="C48" s="28">
        <v>200000</v>
      </c>
      <c r="S48" s="34"/>
    </row>
    <row r="49" spans="1:19" x14ac:dyDescent="0.3">
      <c r="A49" s="1">
        <v>46</v>
      </c>
      <c r="B49" s="28">
        <v>0</v>
      </c>
      <c r="C49" s="28">
        <v>34000</v>
      </c>
      <c r="S49" s="34"/>
    </row>
    <row r="50" spans="1:19" x14ac:dyDescent="0.3">
      <c r="A50" s="1">
        <v>47</v>
      </c>
      <c r="B50" s="28">
        <v>0</v>
      </c>
      <c r="C50" s="28">
        <v>500000</v>
      </c>
      <c r="S50" s="34"/>
    </row>
    <row r="51" spans="1:19" x14ac:dyDescent="0.3">
      <c r="A51" s="1">
        <v>48</v>
      </c>
      <c r="B51" s="28">
        <v>0</v>
      </c>
      <c r="C51" s="28">
        <v>68000</v>
      </c>
      <c r="S51" s="34"/>
    </row>
    <row r="52" spans="1:19" x14ac:dyDescent="0.3">
      <c r="A52" s="1">
        <v>49</v>
      </c>
      <c r="B52" s="28">
        <v>0</v>
      </c>
      <c r="C52" s="28">
        <v>100000</v>
      </c>
      <c r="S52" s="34"/>
    </row>
    <row r="53" spans="1:19" x14ac:dyDescent="0.3">
      <c r="A53" s="1">
        <v>50</v>
      </c>
      <c r="B53" s="28">
        <v>0</v>
      </c>
      <c r="C53" s="28">
        <v>200000</v>
      </c>
      <c r="S53" s="34"/>
    </row>
    <row r="54" spans="1:19" x14ac:dyDescent="0.3">
      <c r="A54" s="1">
        <v>51</v>
      </c>
      <c r="B54" s="28">
        <v>0</v>
      </c>
      <c r="C54" s="28">
        <v>100000</v>
      </c>
      <c r="S54" s="34"/>
    </row>
    <row r="55" spans="1:19" x14ac:dyDescent="0.3">
      <c r="A55" s="1">
        <v>52</v>
      </c>
      <c r="B55" s="28">
        <v>0</v>
      </c>
      <c r="C55" s="28">
        <v>200000</v>
      </c>
      <c r="S55" s="34"/>
    </row>
    <row r="56" spans="1:19" x14ac:dyDescent="0.3">
      <c r="A56" s="1">
        <v>53</v>
      </c>
      <c r="B56" s="28">
        <v>0</v>
      </c>
      <c r="C56" s="28">
        <v>3000000</v>
      </c>
      <c r="S56" s="34"/>
    </row>
    <row r="57" spans="1:19" x14ac:dyDescent="0.3">
      <c r="A57" s="1">
        <v>54</v>
      </c>
      <c r="B57" s="28">
        <v>0</v>
      </c>
      <c r="C57" s="28">
        <v>3000000</v>
      </c>
      <c r="S57" s="34"/>
    </row>
    <row r="58" spans="1:19" x14ac:dyDescent="0.3">
      <c r="A58" s="1">
        <v>55</v>
      </c>
      <c r="B58" s="28">
        <v>0</v>
      </c>
      <c r="C58" s="28">
        <v>100000</v>
      </c>
      <c r="S58" s="34"/>
    </row>
    <row r="59" spans="1:19" x14ac:dyDescent="0.3">
      <c r="A59" s="1">
        <v>56</v>
      </c>
      <c r="B59" s="28">
        <v>0</v>
      </c>
      <c r="C59" s="28">
        <v>100000</v>
      </c>
      <c r="S59" s="34"/>
    </row>
    <row r="60" spans="1:19" x14ac:dyDescent="0.3">
      <c r="A60" s="1">
        <v>57</v>
      </c>
      <c r="B60" s="28">
        <v>0</v>
      </c>
      <c r="C60" s="28">
        <v>100000</v>
      </c>
      <c r="S60" s="34"/>
    </row>
    <row r="61" spans="1:19" x14ac:dyDescent="0.3">
      <c r="A61" s="1">
        <v>58</v>
      </c>
      <c r="B61" s="30">
        <f>SUM(B4:B60)</f>
        <v>32150940</v>
      </c>
      <c r="C61" s="28">
        <v>100000</v>
      </c>
      <c r="S61" s="34"/>
    </row>
    <row r="62" spans="1:19" x14ac:dyDescent="0.3">
      <c r="A62" s="1">
        <v>59</v>
      </c>
      <c r="C62" s="28">
        <v>250000</v>
      </c>
      <c r="S62" s="34"/>
    </row>
    <row r="63" spans="1:19" x14ac:dyDescent="0.3">
      <c r="A63" s="1">
        <v>60</v>
      </c>
      <c r="C63" s="28">
        <v>450000</v>
      </c>
      <c r="S63" s="34"/>
    </row>
    <row r="64" spans="1:19" x14ac:dyDescent="0.3">
      <c r="A64" s="1">
        <v>61</v>
      </c>
      <c r="C64" s="28">
        <v>100000</v>
      </c>
      <c r="S64" s="34"/>
    </row>
    <row r="65" spans="1:19" x14ac:dyDescent="0.3">
      <c r="A65" s="1">
        <v>62</v>
      </c>
      <c r="C65" s="28">
        <v>450000</v>
      </c>
      <c r="S65" s="34"/>
    </row>
    <row r="66" spans="1:19" x14ac:dyDescent="0.3">
      <c r="A66" s="1">
        <v>63</v>
      </c>
      <c r="C66" s="28">
        <v>450000</v>
      </c>
      <c r="S66" s="34"/>
    </row>
    <row r="67" spans="1:19" x14ac:dyDescent="0.3">
      <c r="A67" s="1">
        <v>64</v>
      </c>
      <c r="C67" s="28">
        <v>450000</v>
      </c>
      <c r="S67" s="34"/>
    </row>
    <row r="68" spans="1:19" x14ac:dyDescent="0.3">
      <c r="A68" s="1">
        <v>65</v>
      </c>
      <c r="C68" s="28">
        <v>450000</v>
      </c>
      <c r="S68" s="34"/>
    </row>
    <row r="69" spans="1:19" x14ac:dyDescent="0.3">
      <c r="A69" s="1">
        <v>66</v>
      </c>
      <c r="C69" s="28">
        <v>100000</v>
      </c>
      <c r="S69" s="34"/>
    </row>
    <row r="70" spans="1:19" x14ac:dyDescent="0.3">
      <c r="A70" s="1">
        <v>67</v>
      </c>
      <c r="C70" s="28">
        <v>500000</v>
      </c>
      <c r="S70" s="34"/>
    </row>
    <row r="71" spans="1:19" x14ac:dyDescent="0.3">
      <c r="A71" s="1">
        <v>68</v>
      </c>
      <c r="C71" s="28">
        <v>1307250</v>
      </c>
      <c r="S71" s="34"/>
    </row>
    <row r="72" spans="1:19" x14ac:dyDescent="0.3">
      <c r="A72" s="1">
        <v>69</v>
      </c>
      <c r="C72" s="28">
        <v>500000</v>
      </c>
      <c r="S72" s="35"/>
    </row>
    <row r="73" spans="1:19" x14ac:dyDescent="0.3">
      <c r="A73" s="1">
        <v>70</v>
      </c>
      <c r="C73" s="28">
        <v>1386000</v>
      </c>
    </row>
    <row r="74" spans="1:19" x14ac:dyDescent="0.3">
      <c r="A74" s="1">
        <v>71</v>
      </c>
      <c r="C74" s="28">
        <v>100000</v>
      </c>
    </row>
    <row r="75" spans="1:19" x14ac:dyDescent="0.3">
      <c r="A75" s="1">
        <v>72</v>
      </c>
      <c r="C75" s="28">
        <v>1600000</v>
      </c>
    </row>
    <row r="76" spans="1:19" x14ac:dyDescent="0.3">
      <c r="A76" s="1">
        <v>73</v>
      </c>
      <c r="C76" s="28">
        <v>747000</v>
      </c>
    </row>
    <row r="77" spans="1:19" x14ac:dyDescent="0.3">
      <c r="A77" s="1">
        <v>74</v>
      </c>
      <c r="C77" s="28">
        <v>664000</v>
      </c>
    </row>
    <row r="78" spans="1:19" x14ac:dyDescent="0.3">
      <c r="A78" s="1">
        <v>75</v>
      </c>
      <c r="C78" s="28">
        <v>460000</v>
      </c>
    </row>
    <row r="79" spans="1:19" x14ac:dyDescent="0.3">
      <c r="A79" s="1">
        <v>76</v>
      </c>
      <c r="C79" s="28">
        <v>2400000</v>
      </c>
    </row>
    <row r="80" spans="1:19" x14ac:dyDescent="0.3">
      <c r="A80" s="1">
        <v>77</v>
      </c>
      <c r="C80" s="28">
        <v>539000</v>
      </c>
    </row>
    <row r="81" spans="1:3" x14ac:dyDescent="0.3">
      <c r="A81" s="1">
        <v>78</v>
      </c>
      <c r="C81" s="28">
        <v>539000</v>
      </c>
    </row>
    <row r="82" spans="1:3" x14ac:dyDescent="0.3">
      <c r="A82" s="1">
        <v>79</v>
      </c>
      <c r="C82" s="28">
        <v>830000</v>
      </c>
    </row>
    <row r="83" spans="1:3" x14ac:dyDescent="0.3">
      <c r="A83" s="1">
        <v>80</v>
      </c>
      <c r="C83" s="28">
        <v>664000</v>
      </c>
    </row>
    <row r="84" spans="1:3" x14ac:dyDescent="0.3">
      <c r="A84" s="1">
        <v>81</v>
      </c>
      <c r="C84" s="28">
        <v>863000</v>
      </c>
    </row>
    <row r="85" spans="1:3" x14ac:dyDescent="0.3">
      <c r="A85" s="1">
        <v>82</v>
      </c>
      <c r="C85" s="28">
        <v>601000</v>
      </c>
    </row>
    <row r="86" spans="1:3" x14ac:dyDescent="0.3">
      <c r="A86" s="1">
        <v>83</v>
      </c>
      <c r="C86" s="28">
        <v>680000</v>
      </c>
    </row>
    <row r="87" spans="1:3" x14ac:dyDescent="0.3">
      <c r="A87" s="1">
        <v>84</v>
      </c>
      <c r="C87" s="28">
        <v>100000</v>
      </c>
    </row>
    <row r="88" spans="1:3" x14ac:dyDescent="0.3">
      <c r="A88" s="1">
        <v>85</v>
      </c>
      <c r="C88" s="28">
        <v>2400000</v>
      </c>
    </row>
    <row r="89" spans="1:3" x14ac:dyDescent="0.3">
      <c r="A89" s="1">
        <v>86</v>
      </c>
      <c r="C89" s="28">
        <v>400000</v>
      </c>
    </row>
    <row r="90" spans="1:3" x14ac:dyDescent="0.3">
      <c r="A90" s="1">
        <v>87</v>
      </c>
      <c r="C90" s="28">
        <v>34000</v>
      </c>
    </row>
    <row r="91" spans="1:3" x14ac:dyDescent="0.3">
      <c r="A91" s="1">
        <v>88</v>
      </c>
    </row>
    <row r="92" spans="1:3" x14ac:dyDescent="0.3">
      <c r="A92" s="1">
        <v>89</v>
      </c>
    </row>
    <row r="93" spans="1:3" x14ac:dyDescent="0.3">
      <c r="C93" s="31">
        <f>SUM(C4:C92)</f>
        <v>50848250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แบบผ 02 ย 1</vt:lpstr>
      <vt:lpstr>แบบผ 02 ย 2 </vt:lpstr>
      <vt:lpstr>แบบผ 02 ย 3</vt:lpstr>
      <vt:lpstr>แบบผ 02 ย 4</vt:lpstr>
      <vt:lpstr>แบบผ 02-1</vt:lpstr>
      <vt:lpstr>แบบ ผ 01</vt:lpstr>
      <vt:lpstr>แบบผ 03</vt:lpstr>
      <vt:lpstr>สรุปจำนวนเงิน</vt:lpstr>
      <vt:lpstr>'แบบ ผ 01'!Print_Area</vt:lpstr>
      <vt:lpstr>'แบบผ 02 ย 1'!Print_Area</vt:lpstr>
      <vt:lpstr>'แบบผ 02 ย 2 '!Print_Area</vt:lpstr>
      <vt:lpstr>'แบบผ 02 ย 3'!Print_Area</vt:lpstr>
      <vt:lpstr>'แบบผ 02 ย 4'!Print_Area</vt:lpstr>
      <vt:lpstr>'แบบผ 02-1'!Print_Area</vt:lpstr>
      <vt:lpstr>'แบบผ 03'!Print_Area</vt:lpstr>
      <vt:lpstr>สรุปจำนวนเงิน!Print_Area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2019-06-19T02:47:05Z</cp:lastPrinted>
  <dcterms:created xsi:type="dcterms:W3CDTF">2006-05-25T17:08:32Z</dcterms:created>
  <dcterms:modified xsi:type="dcterms:W3CDTF">2019-10-31T09:10:27Z</dcterms:modified>
</cp:coreProperties>
</file>